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tavby obce Šťáhlavy\2023\Dotace ul Na Řežábu Špilarova 17 listopadu V Zahradách Dr Beneše Seifertova\VŘ 2023\"/>
    </mc:Choice>
  </mc:AlternateContent>
  <xr:revisionPtr revIDLastSave="0" documentId="13_ncr:1_{A59D749E-7E06-4050-A7E8-27658F41B3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ková Rekapitulace" sheetId="9" r:id="rId1"/>
    <sheet name="Na Řežábu" sheetId="10" r:id="rId2"/>
    <sheet name="Špilarova" sheetId="11" r:id="rId3"/>
  </sheets>
  <calcPr calcId="181029"/>
</workbook>
</file>

<file path=xl/calcChain.xml><?xml version="1.0" encoding="utf-8"?>
<calcChain xmlns="http://schemas.openxmlformats.org/spreadsheetml/2006/main">
  <c r="L23" i="11" l="1"/>
  <c r="L22" i="11"/>
  <c r="L21" i="11"/>
  <c r="I20" i="11"/>
  <c r="L20" i="11" s="1"/>
  <c r="L19" i="11"/>
  <c r="I18" i="11"/>
  <c r="L18" i="11" s="1"/>
  <c r="L17" i="11"/>
  <c r="I17" i="11"/>
  <c r="I16" i="11"/>
  <c r="L16" i="11" s="1"/>
  <c r="L15" i="11"/>
  <c r="I14" i="11"/>
  <c r="L14" i="11" s="1"/>
  <c r="L13" i="11"/>
  <c r="L12" i="11"/>
  <c r="I12" i="11"/>
  <c r="L11" i="11"/>
  <c r="I10" i="11"/>
  <c r="L10" i="11" s="1"/>
  <c r="L24" i="11" s="1"/>
  <c r="F9" i="9" s="1"/>
  <c r="L9" i="11"/>
  <c r="C2" i="11"/>
  <c r="L24" i="10" l="1"/>
  <c r="L23" i="10"/>
  <c r="L22" i="10"/>
  <c r="L21" i="10"/>
  <c r="I21" i="10"/>
  <c r="L20" i="10"/>
  <c r="I19" i="10"/>
  <c r="L19" i="10" s="1"/>
  <c r="I18" i="10"/>
  <c r="L18" i="10" s="1"/>
  <c r="I17" i="10"/>
  <c r="L17" i="10" s="1"/>
  <c r="L16" i="10"/>
  <c r="I15" i="10"/>
  <c r="L15" i="10" s="1"/>
  <c r="L14" i="10"/>
  <c r="L13" i="10"/>
  <c r="L12" i="10"/>
  <c r="I11" i="10"/>
  <c r="L11" i="10" s="1"/>
  <c r="I10" i="10"/>
  <c r="L10" i="10" s="1"/>
  <c r="L9" i="10"/>
  <c r="C2" i="10"/>
  <c r="L25" i="10" l="1"/>
  <c r="F8" i="9" s="1"/>
  <c r="F12" i="9" s="1"/>
  <c r="F13" i="9" l="1"/>
  <c r="F14" i="9" s="1"/>
</calcChain>
</file>

<file path=xl/sharedStrings.xml><?xml version="1.0" encoding="utf-8"?>
<sst xmlns="http://schemas.openxmlformats.org/spreadsheetml/2006/main" count="135" uniqueCount="63">
  <si>
    <t>NABÍDKOVÝ ROZPOČET
 (položkový rozpis)</t>
  </si>
  <si>
    <t>Tišteno dne:</t>
  </si>
  <si>
    <t xml:space="preserve">                                                  </t>
  </si>
  <si>
    <t>Investor:</t>
  </si>
  <si>
    <t>Položka</t>
  </si>
  <si>
    <t>Text</t>
  </si>
  <si>
    <t>Množství</t>
  </si>
  <si>
    <t>m.j.</t>
  </si>
  <si>
    <t>Cena</t>
  </si>
  <si>
    <t>Celkem</t>
  </si>
  <si>
    <t>Odbytová cena bez DPH:</t>
  </si>
  <si>
    <t>181102302</t>
  </si>
  <si>
    <t xml:space="preserve">Úprava pláně v zářezech se zhutněním                                                                </t>
  </si>
  <si>
    <t xml:space="preserve">M2   </t>
  </si>
  <si>
    <t xml:space="preserve">T    </t>
  </si>
  <si>
    <t>564831111</t>
  </si>
  <si>
    <t xml:space="preserve">Podklad ze štěrkodrtě ŠD tl 100 mm                                                                  </t>
  </si>
  <si>
    <t>919735112</t>
  </si>
  <si>
    <t xml:space="preserve">Řezání stávajícího živičného krytu hl do 100 mm                                                     </t>
  </si>
  <si>
    <t xml:space="preserve">M    </t>
  </si>
  <si>
    <t>113152112</t>
  </si>
  <si>
    <t xml:space="preserve">Odstranění podkladů zpevněných ploch z kameniva drceného                                            </t>
  </si>
  <si>
    <t xml:space="preserve">M3   </t>
  </si>
  <si>
    <t>997013501</t>
  </si>
  <si>
    <t xml:space="preserve">Odvoz suti a vybouraných hmot na skládku nebo meziskládku do 1 km se složením                       </t>
  </si>
  <si>
    <t>997013509</t>
  </si>
  <si>
    <t xml:space="preserve">Příplatek k odvozu suti a vybouraných hmot na skládku ZKD 1 km přes 1 km                            </t>
  </si>
  <si>
    <t>998225111</t>
  </si>
  <si>
    <t xml:space="preserve">Přesun hmot pro pozemní komunikace s krytem z kamene, monolitickým betonovým nebo živičným          </t>
  </si>
  <si>
    <t>577135122</t>
  </si>
  <si>
    <t xml:space="preserve">Asfaltový beton vrstva ložní ACL 16 (ABH) tl 40 mm š přes 3 m z nemodifikovaného asfaltu            </t>
  </si>
  <si>
    <t>577144121</t>
  </si>
  <si>
    <t xml:space="preserve">Asfaltový beton vrstva obrusná ACO 11 (ABS) tř. I tl 50 mm š přes 3 m z nemodifikovaného asfaltu    </t>
  </si>
  <si>
    <t>573211111</t>
  </si>
  <si>
    <t xml:space="preserve">Postřik živičný spojovací z asfaltu v množství do 0,70 kg/m2                                        </t>
  </si>
  <si>
    <t>569731111</t>
  </si>
  <si>
    <t xml:space="preserve">Zpevnění krajnic kamenivem drceným tl 100 mm                                                        </t>
  </si>
  <si>
    <t>928621012</t>
  </si>
  <si>
    <t xml:space="preserve">Zálivka asfaltová                                                                                   </t>
  </si>
  <si>
    <t>919794441</t>
  </si>
  <si>
    <t xml:space="preserve">Úprava ploch kolem hydrantů, šoupat, poklopů a mříží nebo sloupů v živičných krytech pl do 2 m2     </t>
  </si>
  <si>
    <t xml:space="preserve">KUS  </t>
  </si>
  <si>
    <t>899331111</t>
  </si>
  <si>
    <t xml:space="preserve">Výšková úprava uličního vstupu nebo vpusti do 200 mm zvýšením poklopu                               </t>
  </si>
  <si>
    <t>171201201</t>
  </si>
  <si>
    <t>Uložení sypaniny na skládky</t>
  </si>
  <si>
    <t>171201211</t>
  </si>
  <si>
    <t xml:space="preserve">Poplatek za uložení odpadu na skládce (skládkovné)                            </t>
  </si>
  <si>
    <t>Cena bez DPH</t>
  </si>
  <si>
    <t>Celkem  - opravy MK bez DPH</t>
  </si>
  <si>
    <t>DPH (21%)</t>
  </si>
  <si>
    <t>Celkem vč. DPH</t>
  </si>
  <si>
    <t>Oprava MK Na Řežábu</t>
  </si>
  <si>
    <t>Oprava MK Špilarova</t>
  </si>
  <si>
    <t>Šťáhlavy - Opravy MK - Na Řežábu, Špilarova, Dr. Beneše, V Zahradách, Seifertova, 17. listopadu</t>
  </si>
  <si>
    <t xml:space="preserve">  Stavba:                                       Šťáhlavy - oprava ul. Na Řežábu (370 m dl. X 5 m š.)</t>
  </si>
  <si>
    <t>Obec Šťáhlavy, Masarykova 169, 332 03   Šťáhlavy, IČ : 00257290</t>
  </si>
  <si>
    <t xml:space="preserve">   Šťáhlavy - oprava ul. Na Řežábu </t>
  </si>
  <si>
    <t>Délka v m</t>
  </si>
  <si>
    <t>šířka v m</t>
  </si>
  <si>
    <t xml:space="preserve">  Stavba:                                       Šťáhlavy - oprava ul. Špilarova  (200m dl. X 4 m š.)                                </t>
  </si>
  <si>
    <t xml:space="preserve">   Šťáhlavy - oprava ul. Špilarova   </t>
  </si>
  <si>
    <t xml:space="preserve">Podklad ze štěrkodrtě ŠD tl 50 mm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</si>
</sst>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4" fontId="5" fillId="3" borderId="0" xfId="0" applyNumberFormat="1" applyFont="1" applyFill="1" applyAlignment="1">
      <alignment horizontal="right"/>
    </xf>
    <xf numFmtId="0" fontId="5" fillId="3" borderId="0" xfId="0" applyFont="1" applyFill="1"/>
    <xf numFmtId="0" fontId="2" fillId="0" borderId="0" xfId="0" applyFont="1"/>
    <xf numFmtId="0" fontId="8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5" fillId="3" borderId="24" xfId="0" applyFont="1" applyFill="1" applyBorder="1"/>
    <xf numFmtId="0" fontId="5" fillId="3" borderId="22" xfId="0" applyFont="1" applyFill="1" applyBorder="1" applyAlignment="1">
      <alignment horizontal="right"/>
    </xf>
    <xf numFmtId="0" fontId="5" fillId="3" borderId="24" xfId="0" applyFont="1" applyFill="1" applyBorder="1" applyAlignment="1">
      <alignment horizontal="left"/>
    </xf>
    <xf numFmtId="0" fontId="6" fillId="0" borderId="25" xfId="0" applyFont="1" applyBorder="1" applyAlignment="1">
      <alignment horizontal="right"/>
    </xf>
    <xf numFmtId="0" fontId="6" fillId="0" borderId="25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5" fillId="3" borderId="22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/>
    </xf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1" fillId="3" borderId="0" xfId="0" applyFont="1" applyFill="1"/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43B7-6F89-4500-83A2-C64C87795C30}">
  <dimension ref="B4:F14"/>
  <sheetViews>
    <sheetView tabSelected="1" workbookViewId="0">
      <selection activeCell="F27" sqref="F27"/>
    </sheetView>
  </sheetViews>
  <sheetFormatPr defaultRowHeight="15" x14ac:dyDescent="0.25"/>
  <cols>
    <col min="6" max="6" width="28.85546875" customWidth="1"/>
    <col min="7" max="7" width="26.7109375" customWidth="1"/>
  </cols>
  <sheetData>
    <row r="4" spans="2:6" x14ac:dyDescent="0.25">
      <c r="B4" s="20" t="s">
        <v>54</v>
      </c>
      <c r="C4" s="20"/>
      <c r="D4" s="20"/>
      <c r="E4" s="20"/>
      <c r="F4" s="20"/>
    </row>
    <row r="5" spans="2:6" x14ac:dyDescent="0.25">
      <c r="B5" s="21"/>
      <c r="C5" s="21"/>
      <c r="D5" s="21"/>
      <c r="E5" s="21"/>
      <c r="F5" s="21"/>
    </row>
    <row r="6" spans="2:6" ht="16.5" thickBot="1" x14ac:dyDescent="0.3">
      <c r="B6" s="10"/>
      <c r="C6" s="10"/>
      <c r="D6" s="10"/>
      <c r="E6" s="10"/>
      <c r="F6" s="10"/>
    </row>
    <row r="7" spans="2:6" x14ac:dyDescent="0.25">
      <c r="B7" s="30" t="s">
        <v>4</v>
      </c>
      <c r="C7" s="31"/>
      <c r="D7" s="31"/>
      <c r="E7" s="31"/>
      <c r="F7" s="11" t="s">
        <v>48</v>
      </c>
    </row>
    <row r="8" spans="2:6" x14ac:dyDescent="0.25">
      <c r="B8" s="28" t="s">
        <v>52</v>
      </c>
      <c r="C8" s="29"/>
      <c r="D8" s="29"/>
      <c r="E8" s="29"/>
      <c r="F8" s="13">
        <f>'Na Řežábu'!L25</f>
        <v>0</v>
      </c>
    </row>
    <row r="9" spans="2:6" x14ac:dyDescent="0.25">
      <c r="B9" s="28" t="s">
        <v>53</v>
      </c>
      <c r="C9" s="29"/>
      <c r="D9" s="29"/>
      <c r="E9" s="29"/>
      <c r="F9" s="13">
        <f>Špilarova!L24</f>
        <v>0</v>
      </c>
    </row>
    <row r="10" spans="2:6" x14ac:dyDescent="0.25">
      <c r="B10" s="32"/>
      <c r="C10" s="33"/>
      <c r="D10" s="33"/>
      <c r="E10" s="33"/>
      <c r="F10" s="34"/>
    </row>
    <row r="11" spans="2:6" x14ac:dyDescent="0.25">
      <c r="B11" s="35"/>
      <c r="C11" s="36"/>
      <c r="D11" s="36"/>
      <c r="E11" s="36"/>
      <c r="F11" s="37"/>
    </row>
    <row r="12" spans="2:6" x14ac:dyDescent="0.25">
      <c r="B12" s="22" t="s">
        <v>49</v>
      </c>
      <c r="C12" s="23"/>
      <c r="D12" s="23"/>
      <c r="E12" s="24"/>
      <c r="F12" s="13">
        <f>SUM(F8:F9)</f>
        <v>0</v>
      </c>
    </row>
    <row r="13" spans="2:6" x14ac:dyDescent="0.25">
      <c r="B13" s="22" t="s">
        <v>50</v>
      </c>
      <c r="C13" s="23"/>
      <c r="D13" s="23"/>
      <c r="E13" s="24"/>
      <c r="F13" s="12">
        <f>F12*0.21</f>
        <v>0</v>
      </c>
    </row>
    <row r="14" spans="2:6" ht="15.75" thickBot="1" x14ac:dyDescent="0.3">
      <c r="B14" s="25" t="s">
        <v>51</v>
      </c>
      <c r="C14" s="26"/>
      <c r="D14" s="26"/>
      <c r="E14" s="27"/>
      <c r="F14" s="14">
        <f>F12+F13</f>
        <v>0</v>
      </c>
    </row>
  </sheetData>
  <mergeCells count="8">
    <mergeCell ref="B4:F5"/>
    <mergeCell ref="B13:E13"/>
    <mergeCell ref="B14:E14"/>
    <mergeCell ref="B8:E8"/>
    <mergeCell ref="B9:E9"/>
    <mergeCell ref="B7:E7"/>
    <mergeCell ref="B10:F11"/>
    <mergeCell ref="B12:E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6A80-E9B7-4CFE-97F0-B0256D41F5F1}">
  <dimension ref="A1:L25"/>
  <sheetViews>
    <sheetView workbookViewId="0">
      <selection activeCell="K9" sqref="K9:K24"/>
    </sheetView>
  </sheetViews>
  <sheetFormatPr defaultRowHeight="15" x14ac:dyDescent="0.25"/>
  <cols>
    <col min="12" max="12" width="21.42578125" customWidth="1"/>
  </cols>
  <sheetData>
    <row r="1" spans="1:12" ht="15.75" thickBot="1" x14ac:dyDescent="0.3">
      <c r="A1" s="40"/>
      <c r="B1" s="41"/>
      <c r="C1" s="41"/>
      <c r="D1" s="9"/>
      <c r="E1" s="42" t="s">
        <v>0</v>
      </c>
      <c r="F1" s="43"/>
      <c r="G1" s="43"/>
      <c r="H1" s="43"/>
      <c r="I1" s="9"/>
      <c r="J1" s="1"/>
      <c r="K1" s="44" t="s">
        <v>2</v>
      </c>
      <c r="L1" s="45"/>
    </row>
    <row r="2" spans="1:12" ht="15.75" thickBot="1" x14ac:dyDescent="0.3">
      <c r="A2" s="9" t="s">
        <v>1</v>
      </c>
      <c r="B2" s="9"/>
      <c r="C2" s="2">
        <f ca="1">NOW()</f>
        <v>44934.386761921298</v>
      </c>
      <c r="D2" s="9"/>
      <c r="E2" s="43"/>
      <c r="F2" s="43"/>
      <c r="G2" s="43"/>
      <c r="H2" s="43"/>
      <c r="I2" s="9"/>
      <c r="J2" s="1"/>
      <c r="K2" s="44"/>
      <c r="L2" s="45"/>
    </row>
    <row r="3" spans="1:12" x14ac:dyDescent="0.25">
      <c r="A3" s="46" t="s">
        <v>55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9" t="s">
        <v>3</v>
      </c>
      <c r="B5" s="9"/>
      <c r="C5" s="9" t="s">
        <v>56</v>
      </c>
      <c r="D5" s="9"/>
      <c r="E5" s="9"/>
      <c r="F5" s="9"/>
      <c r="G5" s="9"/>
      <c r="H5" s="9"/>
      <c r="I5" s="9"/>
      <c r="J5" s="9"/>
      <c r="K5" s="9"/>
      <c r="L5" s="9"/>
    </row>
    <row r="6" spans="1:1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5.75" thickBot="1" x14ac:dyDescent="0.3">
      <c r="A7" s="38" t="s">
        <v>57</v>
      </c>
      <c r="B7" s="39"/>
      <c r="C7" s="39"/>
      <c r="D7" s="39"/>
      <c r="E7" s="39"/>
      <c r="F7" s="39"/>
      <c r="G7" s="39"/>
      <c r="H7" s="15"/>
      <c r="I7" s="16" t="s">
        <v>58</v>
      </c>
      <c r="J7" s="17">
        <v>370</v>
      </c>
      <c r="K7" s="16" t="s">
        <v>59</v>
      </c>
      <c r="L7" s="17">
        <v>5</v>
      </c>
    </row>
    <row r="8" spans="1:12" ht="15.75" thickBot="1" x14ac:dyDescent="0.3">
      <c r="A8" s="48" t="s">
        <v>4</v>
      </c>
      <c r="B8" s="49"/>
      <c r="C8" s="50" t="s">
        <v>5</v>
      </c>
      <c r="D8" s="51"/>
      <c r="E8" s="51"/>
      <c r="F8" s="51"/>
      <c r="G8" s="51"/>
      <c r="H8" s="52"/>
      <c r="I8" s="18" t="s">
        <v>6</v>
      </c>
      <c r="J8" s="19" t="s">
        <v>7</v>
      </c>
      <c r="K8" s="18" t="s">
        <v>8</v>
      </c>
      <c r="L8" s="18" t="s">
        <v>9</v>
      </c>
    </row>
    <row r="9" spans="1:12" x14ac:dyDescent="0.25">
      <c r="A9" s="3">
        <v>1</v>
      </c>
      <c r="B9" s="4" t="s">
        <v>11</v>
      </c>
      <c r="C9" s="53" t="s">
        <v>12</v>
      </c>
      <c r="D9" s="54"/>
      <c r="E9" s="54"/>
      <c r="F9" s="54"/>
      <c r="G9" s="54"/>
      <c r="H9" s="54"/>
      <c r="I9" s="5">
        <v>1850</v>
      </c>
      <c r="J9" s="3" t="s">
        <v>13</v>
      </c>
      <c r="K9" s="5"/>
      <c r="L9" s="6">
        <f t="shared" ref="L9:L24" si="0">ROUND(I9*K9,2)</f>
        <v>0</v>
      </c>
    </row>
    <row r="10" spans="1:12" x14ac:dyDescent="0.25">
      <c r="A10" s="3">
        <v>2</v>
      </c>
      <c r="B10" s="4" t="s">
        <v>15</v>
      </c>
      <c r="C10" s="44" t="s">
        <v>16</v>
      </c>
      <c r="D10" s="45"/>
      <c r="E10" s="45"/>
      <c r="F10" s="45"/>
      <c r="G10" s="45"/>
      <c r="H10" s="45"/>
      <c r="I10" s="5">
        <f>I9</f>
        <v>1850</v>
      </c>
      <c r="J10" s="3" t="s">
        <v>13</v>
      </c>
      <c r="K10" s="5"/>
      <c r="L10" s="6">
        <f t="shared" si="0"/>
        <v>0</v>
      </c>
    </row>
    <row r="11" spans="1:12" x14ac:dyDescent="0.25">
      <c r="A11" s="3">
        <v>3</v>
      </c>
      <c r="B11" s="4" t="s">
        <v>17</v>
      </c>
      <c r="C11" s="44" t="s">
        <v>18</v>
      </c>
      <c r="D11" s="45"/>
      <c r="E11" s="45"/>
      <c r="F11" s="45"/>
      <c r="G11" s="45"/>
      <c r="H11" s="45"/>
      <c r="I11" s="5">
        <f>L7*2</f>
        <v>10</v>
      </c>
      <c r="J11" s="3" t="s">
        <v>19</v>
      </c>
      <c r="K11" s="5"/>
      <c r="L11" s="6">
        <f t="shared" si="0"/>
        <v>0</v>
      </c>
    </row>
    <row r="12" spans="1:12" x14ac:dyDescent="0.25">
      <c r="A12" s="3">
        <v>4</v>
      </c>
      <c r="B12" s="4" t="s">
        <v>20</v>
      </c>
      <c r="C12" s="44" t="s">
        <v>21</v>
      </c>
      <c r="D12" s="45"/>
      <c r="E12" s="45"/>
      <c r="F12" s="45"/>
      <c r="G12" s="45"/>
      <c r="H12" s="45"/>
      <c r="I12" s="5">
        <v>200</v>
      </c>
      <c r="J12" s="3" t="s">
        <v>22</v>
      </c>
      <c r="K12" s="5"/>
      <c r="L12" s="6">
        <f t="shared" si="0"/>
        <v>0</v>
      </c>
    </row>
    <row r="13" spans="1:12" x14ac:dyDescent="0.25">
      <c r="A13" s="3">
        <v>5</v>
      </c>
      <c r="B13" s="4" t="s">
        <v>23</v>
      </c>
      <c r="C13" s="44" t="s">
        <v>24</v>
      </c>
      <c r="D13" s="45"/>
      <c r="E13" s="45"/>
      <c r="F13" s="45"/>
      <c r="G13" s="45"/>
      <c r="H13" s="45"/>
      <c r="I13" s="5">
        <v>400</v>
      </c>
      <c r="J13" s="3" t="s">
        <v>14</v>
      </c>
      <c r="K13" s="5"/>
      <c r="L13" s="6">
        <f t="shared" si="0"/>
        <v>0</v>
      </c>
    </row>
    <row r="14" spans="1:12" x14ac:dyDescent="0.25">
      <c r="A14" s="3">
        <v>6</v>
      </c>
      <c r="B14" s="4" t="s">
        <v>25</v>
      </c>
      <c r="C14" s="44" t="s">
        <v>26</v>
      </c>
      <c r="D14" s="45"/>
      <c r="E14" s="45"/>
      <c r="F14" s="45"/>
      <c r="G14" s="45"/>
      <c r="H14" s="45"/>
      <c r="I14" s="5">
        <v>2000</v>
      </c>
      <c r="J14" s="3" t="s">
        <v>14</v>
      </c>
      <c r="K14" s="5"/>
      <c r="L14" s="6">
        <f t="shared" si="0"/>
        <v>0</v>
      </c>
    </row>
    <row r="15" spans="1:12" x14ac:dyDescent="0.25">
      <c r="A15" s="3">
        <v>7</v>
      </c>
      <c r="B15" s="4" t="s">
        <v>44</v>
      </c>
      <c r="C15" s="55" t="s">
        <v>45</v>
      </c>
      <c r="D15" s="56"/>
      <c r="E15" s="56"/>
      <c r="F15" s="56"/>
      <c r="G15" s="56"/>
      <c r="H15" s="56"/>
      <c r="I15" s="5">
        <f>I12</f>
        <v>200</v>
      </c>
      <c r="J15" s="3" t="s">
        <v>22</v>
      </c>
      <c r="K15" s="5"/>
      <c r="L15" s="6">
        <f t="shared" si="0"/>
        <v>0</v>
      </c>
    </row>
    <row r="16" spans="1:12" x14ac:dyDescent="0.25">
      <c r="A16" s="3">
        <v>8</v>
      </c>
      <c r="B16" s="4" t="s">
        <v>46</v>
      </c>
      <c r="C16" s="55" t="s">
        <v>47</v>
      </c>
      <c r="D16" s="56"/>
      <c r="E16" s="56"/>
      <c r="F16" s="56"/>
      <c r="G16" s="56"/>
      <c r="H16" s="56"/>
      <c r="I16" s="5">
        <v>400</v>
      </c>
      <c r="J16" s="3" t="s">
        <v>14</v>
      </c>
      <c r="K16" s="5"/>
      <c r="L16" s="6">
        <f t="shared" si="0"/>
        <v>0</v>
      </c>
    </row>
    <row r="17" spans="1:12" x14ac:dyDescent="0.25">
      <c r="A17" s="3">
        <v>9</v>
      </c>
      <c r="B17" s="4" t="s">
        <v>29</v>
      </c>
      <c r="C17" s="44" t="s">
        <v>30</v>
      </c>
      <c r="D17" s="45"/>
      <c r="E17" s="45"/>
      <c r="F17" s="45"/>
      <c r="G17" s="45"/>
      <c r="H17" s="45"/>
      <c r="I17" s="5">
        <f>I9</f>
        <v>1850</v>
      </c>
      <c r="J17" s="3" t="s">
        <v>13</v>
      </c>
      <c r="K17" s="5"/>
      <c r="L17" s="6">
        <f t="shared" si="0"/>
        <v>0</v>
      </c>
    </row>
    <row r="18" spans="1:12" x14ac:dyDescent="0.25">
      <c r="A18" s="3">
        <v>10</v>
      </c>
      <c r="B18" s="4" t="s">
        <v>31</v>
      </c>
      <c r="C18" s="44" t="s">
        <v>32</v>
      </c>
      <c r="D18" s="45"/>
      <c r="E18" s="45"/>
      <c r="F18" s="45"/>
      <c r="G18" s="45"/>
      <c r="H18" s="45"/>
      <c r="I18" s="5">
        <f>I9</f>
        <v>1850</v>
      </c>
      <c r="J18" s="3" t="s">
        <v>13</v>
      </c>
      <c r="K18" s="5"/>
      <c r="L18" s="6">
        <f t="shared" si="0"/>
        <v>0</v>
      </c>
    </row>
    <row r="19" spans="1:12" x14ac:dyDescent="0.25">
      <c r="A19" s="3">
        <v>11</v>
      </c>
      <c r="B19" s="4" t="s">
        <v>33</v>
      </c>
      <c r="C19" s="44" t="s">
        <v>34</v>
      </c>
      <c r="D19" s="45"/>
      <c r="E19" s="45"/>
      <c r="F19" s="45"/>
      <c r="G19" s="45"/>
      <c r="H19" s="45"/>
      <c r="I19" s="5">
        <f>I9</f>
        <v>1850</v>
      </c>
      <c r="J19" s="3" t="s">
        <v>13</v>
      </c>
      <c r="K19" s="5"/>
      <c r="L19" s="6">
        <f t="shared" si="0"/>
        <v>0</v>
      </c>
    </row>
    <row r="20" spans="1:12" x14ac:dyDescent="0.25">
      <c r="A20" s="3">
        <v>12</v>
      </c>
      <c r="B20" s="4" t="s">
        <v>35</v>
      </c>
      <c r="C20" s="44" t="s">
        <v>36</v>
      </c>
      <c r="D20" s="45"/>
      <c r="E20" s="45"/>
      <c r="F20" s="45"/>
      <c r="G20" s="45"/>
      <c r="H20" s="45"/>
      <c r="I20" s="5">
        <v>370</v>
      </c>
      <c r="J20" s="3" t="s">
        <v>13</v>
      </c>
      <c r="K20" s="5"/>
      <c r="L20" s="6">
        <f t="shared" si="0"/>
        <v>0</v>
      </c>
    </row>
    <row r="21" spans="1:12" x14ac:dyDescent="0.25">
      <c r="A21" s="3">
        <v>13</v>
      </c>
      <c r="B21" s="4" t="s">
        <v>37</v>
      </c>
      <c r="C21" s="44" t="s">
        <v>38</v>
      </c>
      <c r="D21" s="45"/>
      <c r="E21" s="45"/>
      <c r="F21" s="45"/>
      <c r="G21" s="45"/>
      <c r="H21" s="45"/>
      <c r="I21" s="5">
        <f>L7*2</f>
        <v>10</v>
      </c>
      <c r="J21" s="3" t="s">
        <v>19</v>
      </c>
      <c r="K21" s="5"/>
      <c r="L21" s="6">
        <f t="shared" si="0"/>
        <v>0</v>
      </c>
    </row>
    <row r="22" spans="1:12" x14ac:dyDescent="0.25">
      <c r="A22" s="3">
        <v>14</v>
      </c>
      <c r="B22" s="4" t="s">
        <v>39</v>
      </c>
      <c r="C22" s="44" t="s">
        <v>40</v>
      </c>
      <c r="D22" s="45"/>
      <c r="E22" s="45"/>
      <c r="F22" s="45"/>
      <c r="G22" s="45"/>
      <c r="H22" s="45"/>
      <c r="I22" s="5">
        <v>30</v>
      </c>
      <c r="J22" s="3" t="s">
        <v>41</v>
      </c>
      <c r="K22" s="5"/>
      <c r="L22" s="6">
        <f t="shared" si="0"/>
        <v>0</v>
      </c>
    </row>
    <row r="23" spans="1:12" x14ac:dyDescent="0.25">
      <c r="A23" s="3">
        <v>15</v>
      </c>
      <c r="B23" s="4" t="s">
        <v>42</v>
      </c>
      <c r="C23" s="44" t="s">
        <v>43</v>
      </c>
      <c r="D23" s="45"/>
      <c r="E23" s="45"/>
      <c r="F23" s="45"/>
      <c r="G23" s="45"/>
      <c r="H23" s="45"/>
      <c r="I23" s="5">
        <v>15</v>
      </c>
      <c r="J23" s="3" t="s">
        <v>41</v>
      </c>
      <c r="K23" s="5"/>
      <c r="L23" s="6">
        <f t="shared" si="0"/>
        <v>0</v>
      </c>
    </row>
    <row r="24" spans="1:12" x14ac:dyDescent="0.25">
      <c r="A24" s="3">
        <v>16</v>
      </c>
      <c r="B24" s="4" t="s">
        <v>27</v>
      </c>
      <c r="C24" s="44" t="s">
        <v>28</v>
      </c>
      <c r="D24" s="45"/>
      <c r="E24" s="45"/>
      <c r="F24" s="45"/>
      <c r="G24" s="45"/>
      <c r="H24" s="45"/>
      <c r="I24" s="5">
        <v>100</v>
      </c>
      <c r="J24" s="3" t="s">
        <v>14</v>
      </c>
      <c r="K24" s="5"/>
      <c r="L24" s="6">
        <f t="shared" si="0"/>
        <v>0</v>
      </c>
    </row>
    <row r="25" spans="1:12" x14ac:dyDescent="0.25">
      <c r="A25" s="57" t="s">
        <v>9</v>
      </c>
      <c r="B25" s="58"/>
      <c r="C25" s="8"/>
      <c r="D25" s="59"/>
      <c r="E25" s="60"/>
      <c r="F25" s="59"/>
      <c r="G25" s="60"/>
      <c r="H25" s="61" t="s">
        <v>10</v>
      </c>
      <c r="I25" s="62"/>
      <c r="J25" s="62"/>
      <c r="K25" s="9"/>
      <c r="L25" s="7">
        <f>SUM(L9:L24)</f>
        <v>0</v>
      </c>
    </row>
  </sheetData>
  <mergeCells count="28">
    <mergeCell ref="A25:B25"/>
    <mergeCell ref="D25:E25"/>
    <mergeCell ref="F25:G25"/>
    <mergeCell ref="H25:J25"/>
    <mergeCell ref="C19:H19"/>
    <mergeCell ref="C20:H20"/>
    <mergeCell ref="C21:H21"/>
    <mergeCell ref="C22:H22"/>
    <mergeCell ref="C23:H23"/>
    <mergeCell ref="C24:H24"/>
    <mergeCell ref="C18:H18"/>
    <mergeCell ref="A8:B8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A7:G7"/>
    <mergeCell ref="A1:C1"/>
    <mergeCell ref="E1:H2"/>
    <mergeCell ref="K1:L1"/>
    <mergeCell ref="K2:L2"/>
    <mergeCell ref="A3:L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D1BB5-CC83-4FB3-A187-6F16D3F5F8D5}">
  <dimension ref="A1:L25"/>
  <sheetViews>
    <sheetView workbookViewId="0">
      <selection activeCell="K9" sqref="K9:K23"/>
    </sheetView>
  </sheetViews>
  <sheetFormatPr defaultRowHeight="15" x14ac:dyDescent="0.25"/>
  <cols>
    <col min="12" max="12" width="19" customWidth="1"/>
  </cols>
  <sheetData>
    <row r="1" spans="1:12" ht="15.75" thickBot="1" x14ac:dyDescent="0.3">
      <c r="A1" s="40"/>
      <c r="B1" s="41"/>
      <c r="C1" s="41"/>
      <c r="D1" s="9"/>
      <c r="E1" s="42" t="s">
        <v>0</v>
      </c>
      <c r="F1" s="43"/>
      <c r="G1" s="43"/>
      <c r="H1" s="43"/>
      <c r="I1" s="9"/>
      <c r="J1" s="1"/>
      <c r="K1" s="44" t="s">
        <v>2</v>
      </c>
      <c r="L1" s="45"/>
    </row>
    <row r="2" spans="1:12" ht="15.75" thickBot="1" x14ac:dyDescent="0.3">
      <c r="A2" s="9" t="s">
        <v>1</v>
      </c>
      <c r="B2" s="9"/>
      <c r="C2" s="2">
        <f ca="1">NOW()</f>
        <v>44934.386761921298</v>
      </c>
      <c r="D2" s="9"/>
      <c r="E2" s="43"/>
      <c r="F2" s="43"/>
      <c r="G2" s="43"/>
      <c r="H2" s="43"/>
      <c r="I2" s="9"/>
      <c r="J2" s="1"/>
      <c r="K2" s="44"/>
      <c r="L2" s="45"/>
    </row>
    <row r="3" spans="1:12" x14ac:dyDescent="0.25">
      <c r="A3" s="46" t="s">
        <v>60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9" t="s">
        <v>3</v>
      </c>
      <c r="B5" s="9"/>
      <c r="C5" s="9" t="s">
        <v>56</v>
      </c>
      <c r="D5" s="9"/>
      <c r="E5" s="9"/>
      <c r="F5" s="9"/>
      <c r="G5" s="9"/>
      <c r="H5" s="9"/>
      <c r="I5" s="9"/>
      <c r="J5" s="9"/>
      <c r="K5" s="9"/>
      <c r="L5" s="9"/>
    </row>
    <row r="6" spans="1:1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5.75" thickBot="1" x14ac:dyDescent="0.3">
      <c r="A7" s="38" t="s">
        <v>61</v>
      </c>
      <c r="B7" s="39"/>
      <c r="C7" s="39"/>
      <c r="D7" s="39"/>
      <c r="E7" s="39"/>
      <c r="F7" s="39"/>
      <c r="G7" s="39"/>
      <c r="H7" s="15"/>
      <c r="I7" s="16" t="s">
        <v>58</v>
      </c>
      <c r="J7" s="17">
        <v>200</v>
      </c>
      <c r="K7" s="16" t="s">
        <v>59</v>
      </c>
      <c r="L7" s="17">
        <v>4</v>
      </c>
    </row>
    <row r="8" spans="1:12" ht="15.75" thickBot="1" x14ac:dyDescent="0.3">
      <c r="A8" s="48" t="s">
        <v>4</v>
      </c>
      <c r="B8" s="49"/>
      <c r="C8" s="50" t="s">
        <v>5</v>
      </c>
      <c r="D8" s="51"/>
      <c r="E8" s="51"/>
      <c r="F8" s="51"/>
      <c r="G8" s="51"/>
      <c r="H8" s="52"/>
      <c r="I8" s="18" t="s">
        <v>6</v>
      </c>
      <c r="J8" s="19" t="s">
        <v>7</v>
      </c>
      <c r="K8" s="18" t="s">
        <v>8</v>
      </c>
      <c r="L8" s="18" t="s">
        <v>9</v>
      </c>
    </row>
    <row r="9" spans="1:12" x14ac:dyDescent="0.25">
      <c r="A9" s="3">
        <v>1</v>
      </c>
      <c r="B9" s="4" t="s">
        <v>11</v>
      </c>
      <c r="C9" s="53" t="s">
        <v>12</v>
      </c>
      <c r="D9" s="54"/>
      <c r="E9" s="54"/>
      <c r="F9" s="54"/>
      <c r="G9" s="54"/>
      <c r="H9" s="54"/>
      <c r="I9" s="5">
        <v>800</v>
      </c>
      <c r="J9" s="3" t="s">
        <v>13</v>
      </c>
      <c r="K9" s="5"/>
      <c r="L9" s="6">
        <f t="shared" ref="L9:L23" si="0">ROUND(I9*K9,2)</f>
        <v>0</v>
      </c>
    </row>
    <row r="10" spans="1:12" x14ac:dyDescent="0.25">
      <c r="A10" s="3">
        <v>2</v>
      </c>
      <c r="B10" s="4" t="s">
        <v>15</v>
      </c>
      <c r="C10" s="44" t="s">
        <v>62</v>
      </c>
      <c r="D10" s="45"/>
      <c r="E10" s="45"/>
      <c r="F10" s="45"/>
      <c r="G10" s="45"/>
      <c r="H10" s="45"/>
      <c r="I10" s="5">
        <f>I9</f>
        <v>800</v>
      </c>
      <c r="J10" s="3" t="s">
        <v>13</v>
      </c>
      <c r="K10" s="5"/>
      <c r="L10" s="6">
        <f t="shared" si="0"/>
        <v>0</v>
      </c>
    </row>
    <row r="11" spans="1:12" x14ac:dyDescent="0.25">
      <c r="A11" s="3">
        <v>3</v>
      </c>
      <c r="B11" s="4" t="s">
        <v>20</v>
      </c>
      <c r="C11" s="44" t="s">
        <v>21</v>
      </c>
      <c r="D11" s="45"/>
      <c r="E11" s="45"/>
      <c r="F11" s="45"/>
      <c r="G11" s="45"/>
      <c r="H11" s="45"/>
      <c r="I11" s="5">
        <v>50</v>
      </c>
      <c r="J11" s="3" t="s">
        <v>22</v>
      </c>
      <c r="K11" s="5"/>
      <c r="L11" s="6">
        <f t="shared" si="0"/>
        <v>0</v>
      </c>
    </row>
    <row r="12" spans="1:12" x14ac:dyDescent="0.25">
      <c r="A12" s="3">
        <v>4</v>
      </c>
      <c r="B12" s="4" t="s">
        <v>23</v>
      </c>
      <c r="C12" s="44" t="s">
        <v>24</v>
      </c>
      <c r="D12" s="45"/>
      <c r="E12" s="45"/>
      <c r="F12" s="45"/>
      <c r="G12" s="45"/>
      <c r="H12" s="45"/>
      <c r="I12" s="5">
        <f>I11*2</f>
        <v>100</v>
      </c>
      <c r="J12" s="3" t="s">
        <v>14</v>
      </c>
      <c r="K12" s="5"/>
      <c r="L12" s="6">
        <f t="shared" si="0"/>
        <v>0</v>
      </c>
    </row>
    <row r="13" spans="1:12" x14ac:dyDescent="0.25">
      <c r="A13" s="3">
        <v>5</v>
      </c>
      <c r="B13" s="4" t="s">
        <v>25</v>
      </c>
      <c r="C13" s="44" t="s">
        <v>26</v>
      </c>
      <c r="D13" s="45"/>
      <c r="E13" s="45"/>
      <c r="F13" s="45"/>
      <c r="G13" s="45"/>
      <c r="H13" s="45"/>
      <c r="I13" s="5">
        <v>500</v>
      </c>
      <c r="J13" s="3" t="s">
        <v>14</v>
      </c>
      <c r="K13" s="5"/>
      <c r="L13" s="6">
        <f t="shared" si="0"/>
        <v>0</v>
      </c>
    </row>
    <row r="14" spans="1:12" x14ac:dyDescent="0.25">
      <c r="A14" s="3">
        <v>6</v>
      </c>
      <c r="B14" s="4" t="s">
        <v>44</v>
      </c>
      <c r="C14" s="55" t="s">
        <v>45</v>
      </c>
      <c r="D14" s="56"/>
      <c r="E14" s="56"/>
      <c r="F14" s="56"/>
      <c r="G14" s="56"/>
      <c r="H14" s="56"/>
      <c r="I14" s="5">
        <f>I11</f>
        <v>50</v>
      </c>
      <c r="J14" s="3" t="s">
        <v>22</v>
      </c>
      <c r="K14" s="5"/>
      <c r="L14" s="6">
        <f t="shared" si="0"/>
        <v>0</v>
      </c>
    </row>
    <row r="15" spans="1:12" x14ac:dyDescent="0.25">
      <c r="A15" s="3">
        <v>7</v>
      </c>
      <c r="B15" s="4" t="s">
        <v>46</v>
      </c>
      <c r="C15" s="55" t="s">
        <v>47</v>
      </c>
      <c r="D15" s="56"/>
      <c r="E15" s="56"/>
      <c r="F15" s="56"/>
      <c r="G15" s="56"/>
      <c r="H15" s="56"/>
      <c r="I15" s="5">
        <v>100</v>
      </c>
      <c r="J15" s="3" t="s">
        <v>14</v>
      </c>
      <c r="K15" s="5"/>
      <c r="L15" s="6">
        <f t="shared" si="0"/>
        <v>0</v>
      </c>
    </row>
    <row r="16" spans="1:12" x14ac:dyDescent="0.25">
      <c r="A16" s="3">
        <v>8</v>
      </c>
      <c r="B16" s="4" t="s">
        <v>29</v>
      </c>
      <c r="C16" s="44" t="s">
        <v>30</v>
      </c>
      <c r="D16" s="45"/>
      <c r="E16" s="45"/>
      <c r="F16" s="45"/>
      <c r="G16" s="45"/>
      <c r="H16" s="45"/>
      <c r="I16" s="5">
        <f>I9</f>
        <v>800</v>
      </c>
      <c r="J16" s="3" t="s">
        <v>13</v>
      </c>
      <c r="K16" s="5"/>
      <c r="L16" s="6">
        <f t="shared" si="0"/>
        <v>0</v>
      </c>
    </row>
    <row r="17" spans="1:12" x14ac:dyDescent="0.25">
      <c r="A17" s="3">
        <v>9</v>
      </c>
      <c r="B17" s="4" t="s">
        <v>31</v>
      </c>
      <c r="C17" s="44" t="s">
        <v>32</v>
      </c>
      <c r="D17" s="45"/>
      <c r="E17" s="45"/>
      <c r="F17" s="45"/>
      <c r="G17" s="45"/>
      <c r="H17" s="45"/>
      <c r="I17" s="5">
        <f>I9</f>
        <v>800</v>
      </c>
      <c r="J17" s="3" t="s">
        <v>13</v>
      </c>
      <c r="K17" s="5"/>
      <c r="L17" s="6">
        <f t="shared" si="0"/>
        <v>0</v>
      </c>
    </row>
    <row r="18" spans="1:12" x14ac:dyDescent="0.25">
      <c r="A18" s="3">
        <v>10</v>
      </c>
      <c r="B18" s="4" t="s">
        <v>33</v>
      </c>
      <c r="C18" s="44" t="s">
        <v>34</v>
      </c>
      <c r="D18" s="45"/>
      <c r="E18" s="45"/>
      <c r="F18" s="45"/>
      <c r="G18" s="45"/>
      <c r="H18" s="45"/>
      <c r="I18" s="5">
        <f>I9</f>
        <v>800</v>
      </c>
      <c r="J18" s="3" t="s">
        <v>13</v>
      </c>
      <c r="K18" s="5"/>
      <c r="L18" s="6">
        <f t="shared" si="0"/>
        <v>0</v>
      </c>
    </row>
    <row r="19" spans="1:12" x14ac:dyDescent="0.25">
      <c r="A19" s="3">
        <v>11</v>
      </c>
      <c r="B19" s="4" t="s">
        <v>35</v>
      </c>
      <c r="C19" s="44" t="s">
        <v>36</v>
      </c>
      <c r="D19" s="45"/>
      <c r="E19" s="45"/>
      <c r="F19" s="45"/>
      <c r="G19" s="45"/>
      <c r="H19" s="45"/>
      <c r="I19" s="5">
        <v>100</v>
      </c>
      <c r="J19" s="3" t="s">
        <v>13</v>
      </c>
      <c r="K19" s="5"/>
      <c r="L19" s="6">
        <f t="shared" si="0"/>
        <v>0</v>
      </c>
    </row>
    <row r="20" spans="1:12" x14ac:dyDescent="0.25">
      <c r="A20" s="3">
        <v>12</v>
      </c>
      <c r="B20" s="4" t="s">
        <v>37</v>
      </c>
      <c r="C20" s="44" t="s">
        <v>38</v>
      </c>
      <c r="D20" s="45"/>
      <c r="E20" s="45"/>
      <c r="F20" s="45"/>
      <c r="G20" s="45"/>
      <c r="H20" s="45"/>
      <c r="I20" s="5">
        <f>L7*2</f>
        <v>8</v>
      </c>
      <c r="J20" s="3" t="s">
        <v>19</v>
      </c>
      <c r="K20" s="5"/>
      <c r="L20" s="6">
        <f t="shared" si="0"/>
        <v>0</v>
      </c>
    </row>
    <row r="21" spans="1:12" x14ac:dyDescent="0.25">
      <c r="A21" s="3">
        <v>13</v>
      </c>
      <c r="B21" s="4" t="s">
        <v>39</v>
      </c>
      <c r="C21" s="44" t="s">
        <v>40</v>
      </c>
      <c r="D21" s="45"/>
      <c r="E21" s="45"/>
      <c r="F21" s="45"/>
      <c r="G21" s="45"/>
      <c r="H21" s="45"/>
      <c r="I21" s="5">
        <v>7</v>
      </c>
      <c r="J21" s="3" t="s">
        <v>41</v>
      </c>
      <c r="K21" s="5"/>
      <c r="L21" s="6">
        <f t="shared" si="0"/>
        <v>0</v>
      </c>
    </row>
    <row r="22" spans="1:12" x14ac:dyDescent="0.25">
      <c r="A22" s="3">
        <v>14</v>
      </c>
      <c r="B22" s="4" t="s">
        <v>42</v>
      </c>
      <c r="C22" s="44" t="s">
        <v>43</v>
      </c>
      <c r="D22" s="45"/>
      <c r="E22" s="45"/>
      <c r="F22" s="45"/>
      <c r="G22" s="45"/>
      <c r="H22" s="45"/>
      <c r="I22" s="5">
        <v>7</v>
      </c>
      <c r="J22" s="3" t="s">
        <v>41</v>
      </c>
      <c r="K22" s="5"/>
      <c r="L22" s="6">
        <f t="shared" si="0"/>
        <v>0</v>
      </c>
    </row>
    <row r="23" spans="1:12" x14ac:dyDescent="0.25">
      <c r="A23" s="3">
        <v>15</v>
      </c>
      <c r="B23" s="4" t="s">
        <v>27</v>
      </c>
      <c r="C23" s="44" t="s">
        <v>28</v>
      </c>
      <c r="D23" s="45"/>
      <c r="E23" s="45"/>
      <c r="F23" s="45"/>
      <c r="G23" s="45"/>
      <c r="H23" s="45"/>
      <c r="I23" s="5">
        <v>50</v>
      </c>
      <c r="J23" s="3" t="s">
        <v>14</v>
      </c>
      <c r="K23" s="5"/>
      <c r="L23" s="6">
        <f t="shared" si="0"/>
        <v>0</v>
      </c>
    </row>
    <row r="24" spans="1:12" x14ac:dyDescent="0.25">
      <c r="A24" s="57" t="s">
        <v>9</v>
      </c>
      <c r="B24" s="58"/>
      <c r="C24" s="8"/>
      <c r="D24" s="59"/>
      <c r="E24" s="60"/>
      <c r="F24" s="59"/>
      <c r="G24" s="60"/>
      <c r="H24" s="61" t="s">
        <v>10</v>
      </c>
      <c r="I24" s="62"/>
      <c r="J24" s="62"/>
      <c r="K24" s="9"/>
      <c r="L24" s="7">
        <f>SUM(L9:L23)</f>
        <v>0</v>
      </c>
    </row>
    <row r="25" spans="1:12" x14ac:dyDescent="0.25">
      <c r="A25" s="63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</sheetData>
  <mergeCells count="28">
    <mergeCell ref="A25:L25"/>
    <mergeCell ref="C19:H19"/>
    <mergeCell ref="C20:H20"/>
    <mergeCell ref="C21:H21"/>
    <mergeCell ref="C22:H22"/>
    <mergeCell ref="C23:H23"/>
    <mergeCell ref="A24:B24"/>
    <mergeCell ref="D24:E24"/>
    <mergeCell ref="F24:G24"/>
    <mergeCell ref="H24:J24"/>
    <mergeCell ref="C18:H18"/>
    <mergeCell ref="A8:B8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A7:G7"/>
    <mergeCell ref="A1:C1"/>
    <mergeCell ref="E1:H2"/>
    <mergeCell ref="K1:L1"/>
    <mergeCell ref="K2:L2"/>
    <mergeCell ref="A3:L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Celková Rekapitulace</vt:lpstr>
      <vt:lpstr>Na Řežábu</vt:lpstr>
      <vt:lpstr>Špilarova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Haltuf Ondrej</dc:creator>
  <cp:lastModifiedBy>x</cp:lastModifiedBy>
  <cp:lastPrinted>2019-12-10T09:07:59Z</cp:lastPrinted>
  <dcterms:created xsi:type="dcterms:W3CDTF">2016-03-15T13:34:30Z</dcterms:created>
  <dcterms:modified xsi:type="dcterms:W3CDTF">2023-01-08T08:17:01Z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