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Šťáhlavice-Dokončení řadů vodov" sheetId="1" r:id="rId1"/>
  </sheets>
  <definedNames>
    <definedName name="_xlnm.Print_Titles" localSheetId="0">'Šťáhlavice-Dokončení řadů vodov'!$8:$9</definedName>
  </definedNames>
  <calcPr fullCalcOnLoad="1"/>
</workbook>
</file>

<file path=xl/sharedStrings.xml><?xml version="1.0" encoding="utf-8"?>
<sst xmlns="http://schemas.openxmlformats.org/spreadsheetml/2006/main" count="235" uniqueCount="168">
  <si>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</si>
  <si>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</si>
  <si>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</si>
  <si>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</si>
  <si>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</si>
  <si>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</si>
  <si>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</si>
  <si>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</si>
  <si>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</si>
  <si>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</si>
  <si>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</si>
  <si>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</si>
  <si>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</si>
  <si>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</si>
  <si>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</si>
  <si>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m2</t>
  </si>
  <si>
    <t>m3</t>
  </si>
  <si>
    <t>Celkem</t>
  </si>
  <si>
    <t xml:space="preserve">Zhotovitel:   </t>
  </si>
  <si>
    <t xml:space="preserve">Zpracoval:   </t>
  </si>
  <si>
    <t>m</t>
  </si>
  <si>
    <t>DPH ( 21 %)</t>
  </si>
  <si>
    <t>Celkem vč. DPH</t>
  </si>
  <si>
    <t>Objednatel:   Obec Šťáhlavy</t>
  </si>
  <si>
    <t>t</t>
  </si>
  <si>
    <t>Josef Mašek</t>
  </si>
  <si>
    <t xml:space="preserve">Zemní práce </t>
  </si>
  <si>
    <t>Vodorovné konstrukce</t>
  </si>
  <si>
    <t>Komunikace</t>
  </si>
  <si>
    <t>Trubní vedení  - montáže</t>
  </si>
  <si>
    <t>Trubní vedení - materiál</t>
  </si>
  <si>
    <t>Přesun hmot</t>
  </si>
  <si>
    <t>11510 - 130200</t>
  </si>
  <si>
    <t>Pohotovost čerp. Do 10 m do 1000l/min</t>
  </si>
  <si>
    <t>d</t>
  </si>
  <si>
    <t>11510 - 120200</t>
  </si>
  <si>
    <t xml:space="preserve">Čerpání vody do 10 m do 1000l/min </t>
  </si>
  <si>
    <t>hod</t>
  </si>
  <si>
    <t>13000 - 110100</t>
  </si>
  <si>
    <t>Ztížení vykopávky  - přípl. pa blízkost podzemního vedení inž sítí</t>
  </si>
  <si>
    <t>13220 - 120900</t>
  </si>
  <si>
    <t>Příplatek za lepivost</t>
  </si>
  <si>
    <t>13230 - 120300</t>
  </si>
  <si>
    <t>Hloubení rýh 60 - 200 cm š. hor 4 do 1000 m3</t>
  </si>
  <si>
    <t>m3;</t>
  </si>
  <si>
    <t>17410 - 110151</t>
  </si>
  <si>
    <t xml:space="preserve">Zásyp sypaninou se zhutněním strojně </t>
  </si>
  <si>
    <t>15110 - 110100</t>
  </si>
  <si>
    <t>Pažení příložné hl. do 2 m - zřízení</t>
  </si>
  <si>
    <t>15110 - 111101</t>
  </si>
  <si>
    <t>Odtranění pažení</t>
  </si>
  <si>
    <t>16110 - 110100</t>
  </si>
  <si>
    <t>Vodorovné přemístění výkopku do 20 km</t>
  </si>
  <si>
    <t>16240 - 110100</t>
  </si>
  <si>
    <t>Svislé přemístění výkopku</t>
  </si>
  <si>
    <t>17120 - 120100</t>
  </si>
  <si>
    <t>Uložení sypaniny na skládku</t>
  </si>
  <si>
    <t>Poplatek za skládku</t>
  </si>
  <si>
    <t>17000 - 000000</t>
  </si>
  <si>
    <t>12220 - 140200</t>
  </si>
  <si>
    <t>Vykopávky v zemnících</t>
  </si>
  <si>
    <t>45157 - 211100</t>
  </si>
  <si>
    <t>Lože a obsyp potrubí z písku</t>
  </si>
  <si>
    <t>45231 - 312100</t>
  </si>
  <si>
    <t>Bloky pro potrubí z B 10</t>
  </si>
  <si>
    <t>45235 - 310100</t>
  </si>
  <si>
    <t>Bednění bolků</t>
  </si>
  <si>
    <t>Podklad vozovky ze štěrkodrti tl. 150 mm</t>
  </si>
  <si>
    <t xml:space="preserve">Hutnící zkouška únosnosti </t>
  </si>
  <si>
    <t>ks</t>
  </si>
  <si>
    <t>87124 - 112100</t>
  </si>
  <si>
    <t>Montáž tlak potr z PE DN 90 mm</t>
  </si>
  <si>
    <t>85724 - 212100</t>
  </si>
  <si>
    <t>Montáž tvarovek lit jedn přír DN 80</t>
  </si>
  <si>
    <t>89227 - 311100</t>
  </si>
  <si>
    <t>Dezinfekce vodovodního potrubí</t>
  </si>
  <si>
    <t>89237 - 211100</t>
  </si>
  <si>
    <t>Zabezpečení konců vodovodního potrubí</t>
  </si>
  <si>
    <t>Vyhledávací vodič</t>
  </si>
  <si>
    <t>Montáž vyhledávacího vodiče</t>
  </si>
  <si>
    <t xml:space="preserve">89220 - 411100 </t>
  </si>
  <si>
    <t>89940 - 111200</t>
  </si>
  <si>
    <t>Osazení poklopů šoupátkových lit</t>
  </si>
  <si>
    <t>89940 - 111300</t>
  </si>
  <si>
    <t xml:space="preserve">Osazení poklopů hydrantových </t>
  </si>
  <si>
    <t>89124 - 111100</t>
  </si>
  <si>
    <t>Montáž vod šoupátek DN 80</t>
  </si>
  <si>
    <t>89124 - 711100</t>
  </si>
  <si>
    <t>Montáž podzem hydrantu DN 80</t>
  </si>
  <si>
    <t xml:space="preserve">m </t>
  </si>
  <si>
    <t>Lit tvarovky PP 80</t>
  </si>
  <si>
    <t>Hydrant podzemní DN 80</t>
  </si>
  <si>
    <t xml:space="preserve">ks </t>
  </si>
  <si>
    <t>Zemní souprava šoupátková</t>
  </si>
  <si>
    <t>Poklop šoupátkový</t>
  </si>
  <si>
    <t>Poklop hydrantový</t>
  </si>
  <si>
    <t>99827 - 610100</t>
  </si>
  <si>
    <t>Přesun hmot vodovod plast</t>
  </si>
  <si>
    <t>Lit tvarovky T 80/80</t>
  </si>
  <si>
    <t>Elektrotvarovky Frialen BEFL 90</t>
  </si>
  <si>
    <t>91973 - 511201</t>
  </si>
  <si>
    <t>56485 - 111100</t>
  </si>
  <si>
    <t>56475 - 111100</t>
  </si>
  <si>
    <t>57613 - 111100</t>
  </si>
  <si>
    <t>56514 - 111100</t>
  </si>
  <si>
    <t>Řezání asf. krytu</t>
  </si>
  <si>
    <t>Podklad vozovky ze štěrku tl. 150 mm</t>
  </si>
  <si>
    <t>Koberec asf. tl. 40 mm</t>
  </si>
  <si>
    <t>Podklad z kam. obal. asf. tl. 30</t>
  </si>
  <si>
    <t>85724 - 412100</t>
  </si>
  <si>
    <t xml:space="preserve">Montáž tvarovek odbočných DN 80 </t>
  </si>
  <si>
    <t>85724 - 111100</t>
  </si>
  <si>
    <t>89971 - 211100</t>
  </si>
  <si>
    <t>Orientační tabulky na zdivu vč montáže</t>
  </si>
  <si>
    <t>Šoupě vodárenské zemní DN 80</t>
  </si>
  <si>
    <t>Datum:  10/2021</t>
  </si>
  <si>
    <t>Stavba:   Šťáhlavice -  Dokončení rozvodných vodovodních řadů</t>
  </si>
  <si>
    <t>Objekt:   Šťáhlavice -  Dokončení rozvodných vodovodních řadů</t>
  </si>
  <si>
    <t>Lokalita : Šťáhlavice -  Dokončení rozvodných vodovodních řadů</t>
  </si>
  <si>
    <t>11900 - 142100</t>
  </si>
  <si>
    <t>Dočas. Zajištění kabelů - do 3 kabelů</t>
  </si>
  <si>
    <t>11900 - 141200</t>
  </si>
  <si>
    <t>Dočas. Zajištění potr. Kan. 200 - 500</t>
  </si>
  <si>
    <t>11900 - 321100</t>
  </si>
  <si>
    <t>Pomocné kce při zabezpečení výkopu - zřízení</t>
  </si>
  <si>
    <t>Pomocné kce při zabezpečení výkopu - odstranění</t>
  </si>
  <si>
    <t>11900 - 321200</t>
  </si>
  <si>
    <t>11310 - 722300</t>
  </si>
  <si>
    <t>11310 - 734200</t>
  </si>
  <si>
    <t>odstranění podkladů nebo krytů strojně</t>
  </si>
  <si>
    <t>Odstranění podkladu živičného tl. 100 mm</t>
  </si>
  <si>
    <t>Řízený zemní protlak do hl. 6, DN 110</t>
  </si>
  <si>
    <t>14172 - 121400</t>
  </si>
  <si>
    <t>Poplatek za recyklační skládku</t>
  </si>
  <si>
    <t>17120 - 123100</t>
  </si>
  <si>
    <t>85031 - 512100</t>
  </si>
  <si>
    <t>Výřez na potrubí PVC d 110</t>
  </si>
  <si>
    <t>kus</t>
  </si>
  <si>
    <t>87132 - 113100</t>
  </si>
  <si>
    <t>Montáž tlak potr z PE DN 110 mm</t>
  </si>
  <si>
    <t>85726 - 412100</t>
  </si>
  <si>
    <t>Montáž tvarovek lit jedn přír DN 100</t>
  </si>
  <si>
    <t>Montáž tvarovek odbočných DN 100</t>
  </si>
  <si>
    <t>87725 - 110100</t>
  </si>
  <si>
    <t>Montáž elektrotvarovek na PE do 110</t>
  </si>
  <si>
    <t>Tlaková zkouška vod potr DN 90, 110</t>
  </si>
  <si>
    <t>89235 - 313300</t>
  </si>
  <si>
    <t>Zkouška průchodnosti potrubí d 110</t>
  </si>
  <si>
    <t>89126 - 111200</t>
  </si>
  <si>
    <t>Montáž vod šoupátek DN 100</t>
  </si>
  <si>
    <t>Robust HDPE 100, SDR 17 PN 16, d 90</t>
  </si>
  <si>
    <t>Potrubí HDPE 100, SDR 17, PN 16, DN 110</t>
  </si>
  <si>
    <t>Lit tvarovky T 100/80</t>
  </si>
  <si>
    <t>Lit tvarovky T 100/100</t>
  </si>
  <si>
    <t>Lit tvarovky FFR 80/1000</t>
  </si>
  <si>
    <t>Lit tvarovky TP 80 - 1000</t>
  </si>
  <si>
    <t>Lit tvarovky Fn 80</t>
  </si>
  <si>
    <t>Lit tvarovky En 80</t>
  </si>
  <si>
    <t>Lit tvarovky Un 80</t>
  </si>
  <si>
    <t>Lit tvarovky Fn 100</t>
  </si>
  <si>
    <t>Lit tvarovky En 100</t>
  </si>
  <si>
    <t>Lit tvarovky Un 100</t>
  </si>
  <si>
    <t>Elektrotvarovky Frialen BEFL 110</t>
  </si>
  <si>
    <t>Elektrotvarovky oblouky Frialen d 110 - 30°</t>
  </si>
  <si>
    <t>Elektrotvarovky oblouky Frialen d 90 - 11°</t>
  </si>
  <si>
    <t>Elektrotvarovky oblouky Frialen d 90 - 45°</t>
  </si>
  <si>
    <t>Elektrotvarovky oblouky Frialen d 90 - 30°</t>
  </si>
  <si>
    <t>Šoupě vodárenské zemní DN 100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</si>
</sst>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</numFmts>
  <fonts count="4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MS Sans Serif"/>
      <family val="0"/>
    </font>
    <font>
      <sz val="10"/>
      <color indexed="10"/>
      <name val="MS Sans Serif"/>
      <family val="2"/>
    </font>
    <font>
      <sz val="10"/>
      <name val="MS Sans Serif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/>
    </xf>
    <xf numFmtId="39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10" fillId="0" borderId="0" xfId="0" applyNumberFormat="1" applyFont="1" applyAlignment="1">
      <alignment horizontal="right" vertical="top"/>
    </xf>
    <xf numFmtId="39" fontId="10" fillId="0" borderId="0" xfId="0" applyNumberFormat="1" applyFont="1" applyAlignment="1">
      <alignment horizontal="right" vertical="top"/>
    </xf>
    <xf numFmtId="39" fontId="11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14" fontId="2" fillId="33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66" fontId="4" fillId="0" borderId="13" xfId="0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39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6" fontId="4" fillId="0" borderId="16" xfId="0" applyNumberFormat="1" applyFont="1" applyBorder="1" applyAlignment="1">
      <alignment horizontal="right"/>
    </xf>
    <xf numFmtId="39" fontId="4" fillId="0" borderId="16" xfId="0" applyNumberFormat="1" applyFont="1" applyBorder="1" applyAlignment="1">
      <alignment horizontal="right"/>
    </xf>
    <xf numFmtId="37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166" fontId="3" fillId="0" borderId="18" xfId="0" applyNumberFormat="1" applyFont="1" applyBorder="1" applyAlignment="1">
      <alignment horizontal="right"/>
    </xf>
    <xf numFmtId="39" fontId="3" fillId="0" borderId="18" xfId="0" applyNumberFormat="1" applyFont="1" applyBorder="1" applyAlignment="1">
      <alignment horizontal="right"/>
    </xf>
    <xf numFmtId="37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166" fontId="4" fillId="0" borderId="20" xfId="0" applyNumberFormat="1" applyFont="1" applyBorder="1" applyAlignment="1">
      <alignment horizontal="right"/>
    </xf>
    <xf numFmtId="39" fontId="4" fillId="0" borderId="20" xfId="0" applyNumberFormat="1" applyFont="1" applyBorder="1" applyAlignment="1">
      <alignment horizontal="right"/>
    </xf>
    <xf numFmtId="39" fontId="4" fillId="0" borderId="21" xfId="0" applyNumberFormat="1" applyFont="1" applyBorder="1" applyAlignment="1">
      <alignment horizontal="right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9" fontId="3" fillId="0" borderId="28" xfId="0" applyNumberFormat="1" applyFont="1" applyBorder="1" applyAlignment="1">
      <alignment horizontal="right"/>
    </xf>
    <xf numFmtId="39" fontId="3" fillId="0" borderId="2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39" fontId="4" fillId="0" borderId="30" xfId="0" applyNumberFormat="1" applyFont="1" applyBorder="1" applyAlignment="1">
      <alignment horizontal="right"/>
    </xf>
    <xf numFmtId="39" fontId="4" fillId="0" borderId="31" xfId="0" applyNumberFormat="1" applyFont="1" applyBorder="1" applyAlignment="1">
      <alignment horizontal="right"/>
    </xf>
    <xf numFmtId="39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wrapText="1"/>
    </xf>
    <xf numFmtId="166" fontId="4" fillId="0" borderId="33" xfId="0" applyNumberFormat="1" applyFont="1" applyBorder="1" applyAlignment="1">
      <alignment horizontal="right"/>
    </xf>
    <xf numFmtId="39" fontId="4" fillId="0" borderId="3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37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166" fontId="4" fillId="0" borderId="35" xfId="0" applyNumberFormat="1" applyFont="1" applyBorder="1" applyAlignment="1">
      <alignment horizontal="right"/>
    </xf>
    <xf numFmtId="39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 wrapText="1"/>
    </xf>
    <xf numFmtId="166" fontId="4" fillId="0" borderId="36" xfId="0" applyNumberFormat="1" applyFont="1" applyBorder="1" applyAlignment="1">
      <alignment horizontal="right"/>
    </xf>
    <xf numFmtId="39" fontId="4" fillId="0" borderId="36" xfId="0" applyNumberFormat="1" applyFont="1" applyBorder="1" applyAlignment="1">
      <alignment horizontal="right"/>
    </xf>
    <xf numFmtId="37" fontId="4" fillId="0" borderId="37" xfId="0" applyNumberFormat="1" applyFont="1" applyBorder="1" applyAlignment="1">
      <alignment horizontal="center"/>
    </xf>
    <xf numFmtId="39" fontId="4" fillId="0" borderId="38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5"/>
  <sheetViews>
    <sheetView showGridLines="0" tabSelected="1" zoomScalePageLayoutView="0" workbookViewId="0" topLeftCell="A1">
      <selection activeCell="G98" sqref="G98"/>
    </sheetView>
  </sheetViews>
  <sheetFormatPr defaultColWidth="10.5" defaultRowHeight="12" customHeight="1"/>
  <cols>
    <col min="1" max="1" width="6.66015625" style="1" customWidth="1"/>
    <col min="2" max="2" width="5.5" style="2" customWidth="1"/>
    <col min="3" max="3" width="13.83203125" style="3" customWidth="1"/>
    <col min="4" max="4" width="52.66015625" style="3" customWidth="1"/>
    <col min="5" max="5" width="5.5" style="3" customWidth="1"/>
    <col min="6" max="6" width="11.33203125" style="4" customWidth="1"/>
    <col min="7" max="7" width="11.5" style="5" customWidth="1"/>
    <col min="8" max="8" width="16.66015625" style="5" customWidth="1"/>
    <col min="9" max="16384" width="10.5" style="1" customWidth="1"/>
  </cols>
  <sheetData>
    <row r="1" spans="2:8" s="6" customFormat="1" ht="17.25" customHeight="1">
      <c r="B1" s="7" t="s">
        <v>0</v>
      </c>
      <c r="C1" s="8"/>
      <c r="D1" s="8"/>
      <c r="E1" s="8"/>
      <c r="F1" s="8"/>
      <c r="G1" s="8"/>
      <c r="H1" s="8"/>
    </row>
    <row r="2" spans="2:8" s="6" customFormat="1" ht="12.75" customHeight="1">
      <c r="B2" s="9" t="s">
        <v>116</v>
      </c>
      <c r="C2" s="8"/>
      <c r="D2" s="8"/>
      <c r="E2" s="8"/>
      <c r="F2" s="8"/>
      <c r="G2" s="8"/>
      <c r="H2" s="8"/>
    </row>
    <row r="3" spans="2:8" s="6" customFormat="1" ht="12.75" customHeight="1">
      <c r="B3" s="9" t="s">
        <v>117</v>
      </c>
      <c r="C3" s="8"/>
      <c r="D3" s="8"/>
      <c r="E3" s="8"/>
      <c r="F3" s="10"/>
      <c r="G3" s="8"/>
      <c r="H3" s="8"/>
    </row>
    <row r="4" spans="2:8" s="6" customFormat="1" ht="12.75" customHeight="1">
      <c r="B4" s="9" t="s">
        <v>118</v>
      </c>
      <c r="C4" s="8"/>
      <c r="D4" s="9"/>
      <c r="E4" s="8"/>
      <c r="F4" s="10"/>
      <c r="G4" s="8"/>
      <c r="H4" s="8"/>
    </row>
    <row r="5" spans="2:8" s="6" customFormat="1" ht="12.75" customHeight="1">
      <c r="B5" s="10" t="s">
        <v>23</v>
      </c>
      <c r="C5" s="8"/>
      <c r="D5" s="8"/>
      <c r="E5" s="8"/>
      <c r="F5" s="10" t="s">
        <v>19</v>
      </c>
      <c r="G5" s="8" t="s">
        <v>25</v>
      </c>
      <c r="H5" s="8"/>
    </row>
    <row r="6" spans="2:8" s="6" customFormat="1" ht="12.75" customHeight="1">
      <c r="B6" s="10" t="s">
        <v>18</v>
      </c>
      <c r="C6" s="8"/>
      <c r="D6" s="8"/>
      <c r="E6" s="8"/>
      <c r="F6" s="10" t="s">
        <v>115</v>
      </c>
      <c r="G6" s="29"/>
      <c r="H6" s="8"/>
    </row>
    <row r="7" spans="2:8" s="6" customFormat="1" ht="6" customHeight="1" thickBot="1">
      <c r="B7" s="8"/>
      <c r="C7" s="8"/>
      <c r="D7" s="8"/>
      <c r="E7" s="8"/>
      <c r="F7" s="8"/>
      <c r="G7" s="8"/>
      <c r="H7" s="8"/>
    </row>
    <row r="8" spans="2:8" s="6" customFormat="1" ht="28.5" customHeight="1" thickBot="1">
      <c r="B8" s="52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</v>
      </c>
      <c r="H8" s="54" t="s">
        <v>7</v>
      </c>
    </row>
    <row r="9" spans="2:8" s="6" customFormat="1" ht="12.75" customHeight="1" thickBot="1">
      <c r="B9" s="55" t="s">
        <v>8</v>
      </c>
      <c r="C9" s="56" t="s">
        <v>9</v>
      </c>
      <c r="D9" s="56" t="s">
        <v>10</v>
      </c>
      <c r="E9" s="56" t="s">
        <v>11</v>
      </c>
      <c r="F9" s="56" t="s">
        <v>12</v>
      </c>
      <c r="G9" s="56" t="s">
        <v>13</v>
      </c>
      <c r="H9" s="57" t="s">
        <v>14</v>
      </c>
    </row>
    <row r="10" spans="2:8" s="6" customFormat="1" ht="12.75" customHeight="1" thickBot="1">
      <c r="B10" s="58"/>
      <c r="C10" s="58"/>
      <c r="D10" s="58"/>
      <c r="E10" s="58"/>
      <c r="F10" s="58"/>
      <c r="G10" s="58"/>
      <c r="H10" s="58"/>
    </row>
    <row r="11" spans="2:8" s="6" customFormat="1" ht="19.5" customHeight="1" thickBot="1">
      <c r="B11" s="43"/>
      <c r="C11" s="44">
        <v>1</v>
      </c>
      <c r="D11" s="44" t="s">
        <v>26</v>
      </c>
      <c r="E11" s="44"/>
      <c r="F11" s="45"/>
      <c r="G11" s="46"/>
      <c r="H11" s="60">
        <f>SUM(H12:H32)</f>
        <v>0</v>
      </c>
    </row>
    <row r="12" spans="2:8" s="6" customFormat="1" ht="19.5" customHeight="1" thickBot="1">
      <c r="B12" s="34">
        <v>1</v>
      </c>
      <c r="C12" s="61" t="s">
        <v>32</v>
      </c>
      <c r="D12" s="35" t="s">
        <v>33</v>
      </c>
      <c r="E12" s="35" t="s">
        <v>34</v>
      </c>
      <c r="F12" s="36">
        <v>20</v>
      </c>
      <c r="G12" s="37"/>
      <c r="H12" s="38">
        <f>G12*F12</f>
        <v>0</v>
      </c>
    </row>
    <row r="13" spans="2:8" s="6" customFormat="1" ht="19.5" customHeight="1" thickBot="1">
      <c r="B13" s="47">
        <v>2</v>
      </c>
      <c r="C13" s="61" t="s">
        <v>35</v>
      </c>
      <c r="D13" s="48" t="s">
        <v>36</v>
      </c>
      <c r="E13" s="48" t="s">
        <v>37</v>
      </c>
      <c r="F13" s="49">
        <v>50</v>
      </c>
      <c r="G13" s="50"/>
      <c r="H13" s="51">
        <f>G13*F13</f>
        <v>0</v>
      </c>
    </row>
    <row r="14" spans="2:8" s="6" customFormat="1" ht="19.5" customHeight="1" thickBot="1">
      <c r="B14" s="34">
        <v>3</v>
      </c>
      <c r="C14" s="61" t="s">
        <v>119</v>
      </c>
      <c r="D14" s="48" t="s">
        <v>120</v>
      </c>
      <c r="E14" s="48" t="s">
        <v>20</v>
      </c>
      <c r="F14" s="49">
        <v>7</v>
      </c>
      <c r="G14" s="50"/>
      <c r="H14" s="51">
        <f aca="true" t="shared" si="0" ref="H14:H19">G14*F14</f>
        <v>0</v>
      </c>
    </row>
    <row r="15" spans="2:8" s="6" customFormat="1" ht="19.5" customHeight="1" thickBot="1">
      <c r="B15" s="47">
        <v>4</v>
      </c>
      <c r="C15" s="61" t="s">
        <v>121</v>
      </c>
      <c r="D15" s="48" t="s">
        <v>122</v>
      </c>
      <c r="E15" s="48" t="s">
        <v>20</v>
      </c>
      <c r="F15" s="49">
        <v>3</v>
      </c>
      <c r="G15" s="50"/>
      <c r="H15" s="51">
        <f t="shared" si="0"/>
        <v>0</v>
      </c>
    </row>
    <row r="16" spans="2:8" s="6" customFormat="1" ht="19.5" customHeight="1" thickBot="1">
      <c r="B16" s="34">
        <v>5</v>
      </c>
      <c r="C16" s="61" t="s">
        <v>123</v>
      </c>
      <c r="D16" s="48" t="s">
        <v>124</v>
      </c>
      <c r="E16" s="48" t="s">
        <v>20</v>
      </c>
      <c r="F16" s="49">
        <v>72</v>
      </c>
      <c r="G16" s="50"/>
      <c r="H16" s="51">
        <f t="shared" si="0"/>
        <v>0</v>
      </c>
    </row>
    <row r="17" spans="2:8" s="6" customFormat="1" ht="19.5" customHeight="1" thickBot="1">
      <c r="B17" s="47">
        <v>6</v>
      </c>
      <c r="C17" s="61" t="s">
        <v>126</v>
      </c>
      <c r="D17" s="48" t="s">
        <v>125</v>
      </c>
      <c r="E17" s="48" t="s">
        <v>20</v>
      </c>
      <c r="F17" s="49">
        <v>72</v>
      </c>
      <c r="G17" s="50"/>
      <c r="H17" s="51">
        <f t="shared" si="0"/>
        <v>0</v>
      </c>
    </row>
    <row r="18" spans="2:8" s="6" customFormat="1" ht="19.5" customHeight="1" thickBot="1">
      <c r="B18" s="34">
        <v>7</v>
      </c>
      <c r="C18" s="61" t="s">
        <v>127</v>
      </c>
      <c r="D18" s="48" t="s">
        <v>129</v>
      </c>
      <c r="E18" s="48" t="s">
        <v>15</v>
      </c>
      <c r="F18" s="49">
        <v>65</v>
      </c>
      <c r="G18" s="50"/>
      <c r="H18" s="51">
        <f t="shared" si="0"/>
        <v>0</v>
      </c>
    </row>
    <row r="19" spans="2:8" s="6" customFormat="1" ht="19.5" customHeight="1" thickBot="1">
      <c r="B19" s="47">
        <v>8</v>
      </c>
      <c r="C19" s="61" t="s">
        <v>128</v>
      </c>
      <c r="D19" s="48" t="s">
        <v>130</v>
      </c>
      <c r="E19" s="48" t="s">
        <v>15</v>
      </c>
      <c r="F19" s="49">
        <v>40</v>
      </c>
      <c r="G19" s="50"/>
      <c r="H19" s="51">
        <f t="shared" si="0"/>
        <v>0</v>
      </c>
    </row>
    <row r="20" spans="2:8" s="6" customFormat="1" ht="19.5" customHeight="1" thickBot="1">
      <c r="B20" s="34">
        <v>9</v>
      </c>
      <c r="C20" s="61" t="s">
        <v>38</v>
      </c>
      <c r="D20" s="48" t="s">
        <v>39</v>
      </c>
      <c r="E20" s="48" t="s">
        <v>16</v>
      </c>
      <c r="F20" s="49">
        <v>51.84</v>
      </c>
      <c r="G20" s="50"/>
      <c r="H20" s="51">
        <f aca="true" t="shared" si="1" ref="H20:H32">G20*F20</f>
        <v>0</v>
      </c>
    </row>
    <row r="21" spans="2:8" s="6" customFormat="1" ht="19.5" customHeight="1" thickBot="1">
      <c r="B21" s="47">
        <v>10</v>
      </c>
      <c r="C21" s="61" t="s">
        <v>42</v>
      </c>
      <c r="D21" s="48" t="s">
        <v>43</v>
      </c>
      <c r="E21" s="48" t="s">
        <v>16</v>
      </c>
      <c r="F21" s="49">
        <v>103.68</v>
      </c>
      <c r="G21" s="50"/>
      <c r="H21" s="51">
        <f t="shared" si="1"/>
        <v>0</v>
      </c>
    </row>
    <row r="22" spans="2:8" s="6" customFormat="1" ht="19.5" customHeight="1" thickBot="1">
      <c r="B22" s="34">
        <v>11</v>
      </c>
      <c r="C22" s="61" t="s">
        <v>40</v>
      </c>
      <c r="D22" s="48" t="s">
        <v>41</v>
      </c>
      <c r="E22" s="48" t="s">
        <v>44</v>
      </c>
      <c r="F22" s="49">
        <v>103.68</v>
      </c>
      <c r="G22" s="50"/>
      <c r="H22" s="51">
        <f t="shared" si="1"/>
        <v>0</v>
      </c>
    </row>
    <row r="23" spans="2:8" s="6" customFormat="1" ht="19.5" customHeight="1" thickBot="1">
      <c r="B23" s="47">
        <v>12</v>
      </c>
      <c r="C23" s="61" t="s">
        <v>45</v>
      </c>
      <c r="D23" s="48" t="s">
        <v>46</v>
      </c>
      <c r="E23" s="48" t="s">
        <v>16</v>
      </c>
      <c r="F23" s="49">
        <v>71.28</v>
      </c>
      <c r="G23" s="50"/>
      <c r="H23" s="51">
        <f t="shared" si="1"/>
        <v>0</v>
      </c>
    </row>
    <row r="24" spans="2:8" s="6" customFormat="1" ht="19.5" customHeight="1" thickBot="1">
      <c r="B24" s="34">
        <v>13</v>
      </c>
      <c r="C24" s="61" t="s">
        <v>47</v>
      </c>
      <c r="D24" s="48" t="s">
        <v>48</v>
      </c>
      <c r="E24" s="48" t="s">
        <v>15</v>
      </c>
      <c r="F24" s="49">
        <v>230.4</v>
      </c>
      <c r="G24" s="50"/>
      <c r="H24" s="51">
        <f t="shared" si="1"/>
        <v>0</v>
      </c>
    </row>
    <row r="25" spans="2:8" s="6" customFormat="1" ht="19.5" customHeight="1" thickBot="1">
      <c r="B25" s="47">
        <v>14</v>
      </c>
      <c r="C25" s="61" t="s">
        <v>49</v>
      </c>
      <c r="D25" s="48" t="s">
        <v>50</v>
      </c>
      <c r="E25" s="48" t="s">
        <v>15</v>
      </c>
      <c r="F25" s="49">
        <v>230.4</v>
      </c>
      <c r="G25" s="50"/>
      <c r="H25" s="51">
        <f t="shared" si="1"/>
        <v>0</v>
      </c>
    </row>
    <row r="26" spans="2:8" s="6" customFormat="1" ht="19.5" customHeight="1" thickBot="1">
      <c r="B26" s="34">
        <v>15</v>
      </c>
      <c r="C26" s="61" t="s">
        <v>53</v>
      </c>
      <c r="D26" s="48" t="s">
        <v>52</v>
      </c>
      <c r="E26" s="48" t="s">
        <v>16</v>
      </c>
      <c r="F26" s="49">
        <v>174.96</v>
      </c>
      <c r="G26" s="50"/>
      <c r="H26" s="51">
        <f t="shared" si="1"/>
        <v>0</v>
      </c>
    </row>
    <row r="27" spans="2:8" s="6" customFormat="1" ht="19.5" customHeight="1" thickBot="1">
      <c r="B27" s="47">
        <v>16</v>
      </c>
      <c r="C27" s="61" t="s">
        <v>51</v>
      </c>
      <c r="D27" s="48" t="s">
        <v>54</v>
      </c>
      <c r="E27" s="48" t="s">
        <v>16</v>
      </c>
      <c r="F27" s="49">
        <v>174.96</v>
      </c>
      <c r="G27" s="50"/>
      <c r="H27" s="51">
        <f t="shared" si="1"/>
        <v>0</v>
      </c>
    </row>
    <row r="28" spans="2:8" s="6" customFormat="1" ht="19.5" customHeight="1" thickBot="1">
      <c r="B28" s="34">
        <v>17</v>
      </c>
      <c r="C28" s="61" t="s">
        <v>55</v>
      </c>
      <c r="D28" s="48" t="s">
        <v>56</v>
      </c>
      <c r="E28" s="48" t="s">
        <v>16</v>
      </c>
      <c r="F28" s="49">
        <v>32.4</v>
      </c>
      <c r="G28" s="50"/>
      <c r="H28" s="51">
        <f t="shared" si="1"/>
        <v>0</v>
      </c>
    </row>
    <row r="29" spans="2:8" s="6" customFormat="1" ht="19.5" customHeight="1" thickBot="1">
      <c r="B29" s="47">
        <v>18</v>
      </c>
      <c r="C29" s="61" t="s">
        <v>58</v>
      </c>
      <c r="D29" s="48" t="s">
        <v>57</v>
      </c>
      <c r="E29" s="48" t="s">
        <v>24</v>
      </c>
      <c r="F29" s="49">
        <v>65</v>
      </c>
      <c r="G29" s="50"/>
      <c r="H29" s="51">
        <f t="shared" si="1"/>
        <v>0</v>
      </c>
    </row>
    <row r="30" spans="2:8" s="6" customFormat="1" ht="19.5" customHeight="1" thickBot="1">
      <c r="B30" s="34">
        <v>19</v>
      </c>
      <c r="C30" s="61" t="s">
        <v>134</v>
      </c>
      <c r="D30" s="48" t="s">
        <v>133</v>
      </c>
      <c r="E30" s="48" t="s">
        <v>24</v>
      </c>
      <c r="F30" s="49">
        <v>15</v>
      </c>
      <c r="G30" s="50"/>
      <c r="H30" s="51">
        <f t="shared" si="1"/>
        <v>0</v>
      </c>
    </row>
    <row r="31" spans="2:8" s="6" customFormat="1" ht="19.5" customHeight="1" thickBot="1">
      <c r="B31" s="47">
        <v>20</v>
      </c>
      <c r="C31" s="61" t="s">
        <v>132</v>
      </c>
      <c r="D31" s="48" t="s">
        <v>131</v>
      </c>
      <c r="E31" s="48" t="s">
        <v>20</v>
      </c>
      <c r="F31" s="49">
        <v>548</v>
      </c>
      <c r="G31" s="50"/>
      <c r="H31" s="51">
        <f t="shared" si="1"/>
        <v>0</v>
      </c>
    </row>
    <row r="32" spans="2:8" s="6" customFormat="1" ht="19.5" customHeight="1" thickBot="1">
      <c r="B32" s="34">
        <v>21</v>
      </c>
      <c r="C32" s="61" t="s">
        <v>59</v>
      </c>
      <c r="D32" s="48" t="s">
        <v>60</v>
      </c>
      <c r="E32" s="48" t="s">
        <v>16</v>
      </c>
      <c r="F32" s="49">
        <v>71.28</v>
      </c>
      <c r="G32" s="50"/>
      <c r="H32" s="51">
        <f t="shared" si="1"/>
        <v>0</v>
      </c>
    </row>
    <row r="33" spans="2:8" s="6" customFormat="1" ht="19.5" customHeight="1" thickBot="1">
      <c r="B33" s="30"/>
      <c r="C33" s="68"/>
      <c r="D33" s="31"/>
      <c r="E33" s="31"/>
      <c r="F33" s="32"/>
      <c r="G33" s="33"/>
      <c r="H33" s="33"/>
    </row>
    <row r="34" spans="2:8" s="6" customFormat="1" ht="19.5" customHeight="1" thickBot="1">
      <c r="B34" s="43"/>
      <c r="C34" s="44">
        <v>4</v>
      </c>
      <c r="D34" s="44" t="s">
        <v>27</v>
      </c>
      <c r="E34" s="44"/>
      <c r="F34" s="45"/>
      <c r="G34" s="46"/>
      <c r="H34" s="59">
        <f>SUM(H35:H37)</f>
        <v>0</v>
      </c>
    </row>
    <row r="35" spans="2:8" s="6" customFormat="1" ht="19.5" customHeight="1" thickBot="1">
      <c r="B35" s="47">
        <v>22</v>
      </c>
      <c r="C35" s="48" t="s">
        <v>61</v>
      </c>
      <c r="D35" s="48" t="s">
        <v>62</v>
      </c>
      <c r="E35" s="48" t="s">
        <v>16</v>
      </c>
      <c r="F35" s="49">
        <v>61</v>
      </c>
      <c r="G35" s="50"/>
      <c r="H35" s="51">
        <f>G35*F35</f>
        <v>0</v>
      </c>
    </row>
    <row r="36" spans="2:8" s="6" customFormat="1" ht="19.5" customHeight="1" thickBot="1">
      <c r="B36" s="47">
        <v>23</v>
      </c>
      <c r="C36" s="48" t="s">
        <v>63</v>
      </c>
      <c r="D36" s="48" t="s">
        <v>64</v>
      </c>
      <c r="E36" s="48" t="s">
        <v>16</v>
      </c>
      <c r="F36" s="49">
        <v>2.62</v>
      </c>
      <c r="G36" s="50"/>
      <c r="H36" s="51">
        <f>G36*F36</f>
        <v>0</v>
      </c>
    </row>
    <row r="37" spans="2:8" s="6" customFormat="1" ht="19.5" customHeight="1" thickBot="1">
      <c r="B37" s="47">
        <v>24</v>
      </c>
      <c r="C37" s="48" t="s">
        <v>65</v>
      </c>
      <c r="D37" s="48" t="s">
        <v>66</v>
      </c>
      <c r="E37" s="48" t="s">
        <v>15</v>
      </c>
      <c r="F37" s="49">
        <v>6.5</v>
      </c>
      <c r="G37" s="50"/>
      <c r="H37" s="51">
        <f>G37*F37</f>
        <v>0</v>
      </c>
    </row>
    <row r="38" spans="2:8" s="6" customFormat="1" ht="19.5" customHeight="1" thickBot="1">
      <c r="B38" s="30"/>
      <c r="C38" s="31"/>
      <c r="D38" s="31"/>
      <c r="E38" s="31"/>
      <c r="F38" s="32"/>
      <c r="G38" s="33"/>
      <c r="H38" s="33"/>
    </row>
    <row r="39" spans="2:8" s="6" customFormat="1" ht="19.5" customHeight="1" thickBot="1">
      <c r="B39" s="43"/>
      <c r="C39" s="44">
        <v>5</v>
      </c>
      <c r="D39" s="44" t="s">
        <v>28</v>
      </c>
      <c r="E39" s="44"/>
      <c r="F39" s="45"/>
      <c r="G39" s="46"/>
      <c r="H39" s="60">
        <f>SUM(H40:H45)</f>
        <v>0</v>
      </c>
    </row>
    <row r="40" spans="2:8" s="6" customFormat="1" ht="19.5" customHeight="1" thickBot="1">
      <c r="B40" s="47">
        <v>25</v>
      </c>
      <c r="C40" s="48" t="s">
        <v>100</v>
      </c>
      <c r="D40" s="48" t="s">
        <v>105</v>
      </c>
      <c r="E40" s="48" t="s">
        <v>15</v>
      </c>
      <c r="F40" s="49">
        <v>100</v>
      </c>
      <c r="G40" s="50"/>
      <c r="H40" s="51">
        <f aca="true" t="shared" si="2" ref="H40:H45">G40*F40</f>
        <v>0</v>
      </c>
    </row>
    <row r="41" spans="2:8" s="6" customFormat="1" ht="19.5" customHeight="1" thickBot="1">
      <c r="B41" s="39">
        <v>26</v>
      </c>
      <c r="C41" s="40" t="s">
        <v>101</v>
      </c>
      <c r="D41" s="40" t="s">
        <v>67</v>
      </c>
      <c r="E41" s="40" t="s">
        <v>15</v>
      </c>
      <c r="F41" s="41">
        <v>150</v>
      </c>
      <c r="G41" s="42"/>
      <c r="H41" s="51">
        <f t="shared" si="2"/>
        <v>0</v>
      </c>
    </row>
    <row r="42" spans="2:8" s="6" customFormat="1" ht="19.5" customHeight="1" thickBot="1">
      <c r="B42" s="47">
        <v>27</v>
      </c>
      <c r="C42" s="40" t="s">
        <v>102</v>
      </c>
      <c r="D42" s="40" t="s">
        <v>106</v>
      </c>
      <c r="E42" s="40" t="s">
        <v>15</v>
      </c>
      <c r="F42" s="41">
        <v>150</v>
      </c>
      <c r="G42" s="42"/>
      <c r="H42" s="51">
        <f t="shared" si="2"/>
        <v>0</v>
      </c>
    </row>
    <row r="43" spans="2:8" s="6" customFormat="1" ht="19.5" customHeight="1" thickBot="1">
      <c r="B43" s="39">
        <v>28</v>
      </c>
      <c r="C43" s="40" t="s">
        <v>103</v>
      </c>
      <c r="D43" s="40" t="s">
        <v>107</v>
      </c>
      <c r="E43" s="40" t="s">
        <v>15</v>
      </c>
      <c r="F43" s="41">
        <v>50</v>
      </c>
      <c r="G43" s="42"/>
      <c r="H43" s="51">
        <f t="shared" si="2"/>
        <v>0</v>
      </c>
    </row>
    <row r="44" spans="2:8" s="6" customFormat="1" ht="19.5" customHeight="1" thickBot="1">
      <c r="B44" s="47">
        <v>29</v>
      </c>
      <c r="C44" s="40" t="s">
        <v>104</v>
      </c>
      <c r="D44" s="40" t="s">
        <v>108</v>
      </c>
      <c r="E44" s="40" t="s">
        <v>15</v>
      </c>
      <c r="F44" s="41">
        <v>50</v>
      </c>
      <c r="G44" s="42"/>
      <c r="H44" s="51">
        <f t="shared" si="2"/>
        <v>0</v>
      </c>
    </row>
    <row r="45" spans="2:8" s="6" customFormat="1" ht="19.5" customHeight="1" thickBot="1">
      <c r="B45" s="39">
        <v>30</v>
      </c>
      <c r="C45" s="40"/>
      <c r="D45" s="40" t="s">
        <v>68</v>
      </c>
      <c r="E45" s="40" t="s">
        <v>69</v>
      </c>
      <c r="F45" s="41">
        <v>4</v>
      </c>
      <c r="G45" s="42"/>
      <c r="H45" s="51">
        <f t="shared" si="2"/>
        <v>0</v>
      </c>
    </row>
    <row r="46" spans="2:8" s="6" customFormat="1" ht="19.5" customHeight="1" thickBot="1">
      <c r="B46" s="30"/>
      <c r="C46" s="31"/>
      <c r="D46" s="31"/>
      <c r="E46" s="31"/>
      <c r="F46" s="32"/>
      <c r="G46" s="33"/>
      <c r="H46" s="33"/>
    </row>
    <row r="47" spans="2:8" s="6" customFormat="1" ht="19.5" customHeight="1" thickBot="1">
      <c r="B47" s="43"/>
      <c r="C47" s="44">
        <v>8</v>
      </c>
      <c r="D47" s="44" t="s">
        <v>29</v>
      </c>
      <c r="E47" s="44"/>
      <c r="F47" s="45"/>
      <c r="G47" s="46"/>
      <c r="H47" s="59">
        <f>SUM(H48:H67)</f>
        <v>0</v>
      </c>
    </row>
    <row r="48" spans="2:8" s="6" customFormat="1" ht="19.5" customHeight="1" thickBot="1">
      <c r="B48" s="47">
        <v>31</v>
      </c>
      <c r="C48" s="48" t="s">
        <v>135</v>
      </c>
      <c r="D48" s="48" t="s">
        <v>136</v>
      </c>
      <c r="E48" s="48" t="s">
        <v>137</v>
      </c>
      <c r="F48" s="49">
        <v>7</v>
      </c>
      <c r="G48" s="50"/>
      <c r="H48" s="51">
        <f aca="true" t="shared" si="3" ref="H48:H67">G48*F48</f>
        <v>0</v>
      </c>
    </row>
    <row r="49" spans="2:8" s="6" customFormat="1" ht="19.5" customHeight="1" thickBot="1">
      <c r="B49" s="47">
        <v>32</v>
      </c>
      <c r="C49" s="48" t="s">
        <v>70</v>
      </c>
      <c r="D49" s="48" t="s">
        <v>71</v>
      </c>
      <c r="E49" s="48" t="s">
        <v>20</v>
      </c>
      <c r="F49" s="49">
        <v>405</v>
      </c>
      <c r="G49" s="50"/>
      <c r="H49" s="51">
        <f t="shared" si="3"/>
        <v>0</v>
      </c>
    </row>
    <row r="50" spans="2:8" s="6" customFormat="1" ht="19.5" customHeight="1" thickBot="1">
      <c r="B50" s="47">
        <v>33</v>
      </c>
      <c r="C50" s="48" t="s">
        <v>138</v>
      </c>
      <c r="D50" s="48" t="s">
        <v>139</v>
      </c>
      <c r="E50" s="48" t="s">
        <v>20</v>
      </c>
      <c r="F50" s="49">
        <v>143</v>
      </c>
      <c r="G50" s="50"/>
      <c r="H50" s="51">
        <f t="shared" si="3"/>
        <v>0</v>
      </c>
    </row>
    <row r="51" spans="2:8" s="6" customFormat="1" ht="19.5" customHeight="1" thickBot="1">
      <c r="B51" s="47">
        <v>34</v>
      </c>
      <c r="C51" s="48" t="s">
        <v>72</v>
      </c>
      <c r="D51" s="48" t="s">
        <v>73</v>
      </c>
      <c r="E51" s="48" t="s">
        <v>69</v>
      </c>
      <c r="F51" s="49">
        <v>15</v>
      </c>
      <c r="G51" s="50"/>
      <c r="H51" s="51">
        <f t="shared" si="3"/>
        <v>0</v>
      </c>
    </row>
    <row r="52" spans="2:8" s="6" customFormat="1" ht="19.5" customHeight="1" thickBot="1">
      <c r="B52" s="47">
        <v>35</v>
      </c>
      <c r="C52" s="73" t="s">
        <v>140</v>
      </c>
      <c r="D52" s="48" t="s">
        <v>141</v>
      </c>
      <c r="E52" s="73" t="s">
        <v>69</v>
      </c>
      <c r="F52" s="74">
        <v>11</v>
      </c>
      <c r="G52" s="50"/>
      <c r="H52" s="51">
        <f t="shared" si="3"/>
        <v>0</v>
      </c>
    </row>
    <row r="53" spans="2:8" s="6" customFormat="1" ht="19.5" customHeight="1" thickBot="1">
      <c r="B53" s="47">
        <v>36</v>
      </c>
      <c r="C53" s="73" t="s">
        <v>109</v>
      </c>
      <c r="D53" s="73" t="s">
        <v>110</v>
      </c>
      <c r="E53" s="73" t="s">
        <v>69</v>
      </c>
      <c r="F53" s="74">
        <v>2</v>
      </c>
      <c r="G53" s="50"/>
      <c r="H53" s="51">
        <f t="shared" si="3"/>
        <v>0</v>
      </c>
    </row>
    <row r="54" spans="2:8" s="6" customFormat="1" ht="19.5" customHeight="1" thickBot="1">
      <c r="B54" s="47">
        <v>37</v>
      </c>
      <c r="C54" s="73" t="s">
        <v>140</v>
      </c>
      <c r="D54" s="73" t="s">
        <v>142</v>
      </c>
      <c r="E54" s="73" t="s">
        <v>69</v>
      </c>
      <c r="F54" s="74">
        <v>5</v>
      </c>
      <c r="G54" s="50"/>
      <c r="H54" s="51">
        <f t="shared" si="3"/>
        <v>0</v>
      </c>
    </row>
    <row r="55" spans="2:8" s="6" customFormat="1" ht="19.5" customHeight="1" thickBot="1">
      <c r="B55" s="47">
        <v>38</v>
      </c>
      <c r="C55" s="73" t="s">
        <v>143</v>
      </c>
      <c r="D55" s="73" t="s">
        <v>144</v>
      </c>
      <c r="E55" s="73" t="s">
        <v>69</v>
      </c>
      <c r="F55" s="74">
        <v>21</v>
      </c>
      <c r="G55" s="50"/>
      <c r="H55" s="51">
        <f t="shared" si="3"/>
        <v>0</v>
      </c>
    </row>
    <row r="56" spans="2:8" s="6" customFormat="1" ht="19.5" customHeight="1" thickBot="1">
      <c r="B56" s="47">
        <v>39</v>
      </c>
      <c r="C56" s="40" t="s">
        <v>111</v>
      </c>
      <c r="D56" s="40" t="s">
        <v>145</v>
      </c>
      <c r="E56" s="40" t="s">
        <v>20</v>
      </c>
      <c r="F56" s="41">
        <v>548</v>
      </c>
      <c r="G56" s="50"/>
      <c r="H56" s="51">
        <f t="shared" si="3"/>
        <v>0</v>
      </c>
    </row>
    <row r="57" spans="2:8" s="6" customFormat="1" ht="19.5" customHeight="1" thickBot="1">
      <c r="B57" s="47">
        <v>40</v>
      </c>
      <c r="C57" s="40" t="s">
        <v>74</v>
      </c>
      <c r="D57" s="40" t="s">
        <v>75</v>
      </c>
      <c r="E57" s="40" t="s">
        <v>20</v>
      </c>
      <c r="F57" s="41">
        <v>548</v>
      </c>
      <c r="G57" s="50"/>
      <c r="H57" s="51">
        <f t="shared" si="3"/>
        <v>0</v>
      </c>
    </row>
    <row r="58" spans="2:8" s="6" customFormat="1" ht="19.5" customHeight="1" thickBot="1">
      <c r="B58" s="47">
        <v>41</v>
      </c>
      <c r="C58" s="40" t="s">
        <v>146</v>
      </c>
      <c r="D58" s="40" t="s">
        <v>147</v>
      </c>
      <c r="E58" s="40" t="s">
        <v>20</v>
      </c>
      <c r="F58" s="41">
        <v>548</v>
      </c>
      <c r="G58" s="50"/>
      <c r="H58" s="51">
        <f t="shared" si="3"/>
        <v>0</v>
      </c>
    </row>
    <row r="59" spans="2:8" s="6" customFormat="1" ht="19.5" customHeight="1" thickBot="1">
      <c r="B59" s="47">
        <v>42</v>
      </c>
      <c r="C59" s="40" t="s">
        <v>76</v>
      </c>
      <c r="D59" s="40" t="s">
        <v>77</v>
      </c>
      <c r="E59" s="40" t="s">
        <v>69</v>
      </c>
      <c r="F59" s="41">
        <v>4</v>
      </c>
      <c r="G59" s="50"/>
      <c r="H59" s="51">
        <f t="shared" si="3"/>
        <v>0</v>
      </c>
    </row>
    <row r="60" spans="2:8" s="6" customFormat="1" ht="20.25" customHeight="1" thickBot="1">
      <c r="B60" s="47">
        <v>43</v>
      </c>
      <c r="C60" s="40" t="s">
        <v>80</v>
      </c>
      <c r="D60" s="40" t="s">
        <v>79</v>
      </c>
      <c r="E60" s="40" t="s">
        <v>20</v>
      </c>
      <c r="F60" s="41">
        <v>548</v>
      </c>
      <c r="G60" s="50"/>
      <c r="H60" s="51">
        <f t="shared" si="3"/>
        <v>0</v>
      </c>
    </row>
    <row r="61" spans="2:8" s="6" customFormat="1" ht="19.5" customHeight="1" thickBot="1">
      <c r="B61" s="47">
        <v>44</v>
      </c>
      <c r="C61" s="40">
        <v>-85</v>
      </c>
      <c r="D61" s="40" t="s">
        <v>78</v>
      </c>
      <c r="E61" s="40" t="s">
        <v>20</v>
      </c>
      <c r="F61" s="41">
        <v>548</v>
      </c>
      <c r="G61" s="50"/>
      <c r="H61" s="51">
        <f t="shared" si="3"/>
        <v>0</v>
      </c>
    </row>
    <row r="62" spans="2:8" s="6" customFormat="1" ht="19.5" customHeight="1" thickBot="1">
      <c r="B62" s="47">
        <v>45</v>
      </c>
      <c r="C62" s="40" t="s">
        <v>81</v>
      </c>
      <c r="D62" s="40" t="s">
        <v>82</v>
      </c>
      <c r="E62" s="40" t="s">
        <v>69</v>
      </c>
      <c r="F62" s="41">
        <v>23</v>
      </c>
      <c r="G62" s="50"/>
      <c r="H62" s="51">
        <f t="shared" si="3"/>
        <v>0</v>
      </c>
    </row>
    <row r="63" spans="2:8" s="6" customFormat="1" ht="19.5" customHeight="1" thickBot="1">
      <c r="B63" s="47">
        <v>46</v>
      </c>
      <c r="C63" s="40" t="s">
        <v>83</v>
      </c>
      <c r="D63" s="40" t="s">
        <v>84</v>
      </c>
      <c r="E63" s="40" t="s">
        <v>69</v>
      </c>
      <c r="F63" s="41">
        <v>5</v>
      </c>
      <c r="G63" s="50"/>
      <c r="H63" s="51">
        <f t="shared" si="3"/>
        <v>0</v>
      </c>
    </row>
    <row r="64" spans="2:8" s="6" customFormat="1" ht="19.5" customHeight="1" thickBot="1">
      <c r="B64" s="47">
        <v>47</v>
      </c>
      <c r="C64" s="40" t="s">
        <v>85</v>
      </c>
      <c r="D64" s="40" t="s">
        <v>86</v>
      </c>
      <c r="E64" s="40" t="s">
        <v>69</v>
      </c>
      <c r="F64" s="41">
        <v>15</v>
      </c>
      <c r="G64" s="50"/>
      <c r="H64" s="51">
        <f t="shared" si="3"/>
        <v>0</v>
      </c>
    </row>
    <row r="65" spans="2:8" s="6" customFormat="1" ht="19.5" customHeight="1" thickBot="1">
      <c r="B65" s="47">
        <v>48</v>
      </c>
      <c r="C65" s="40" t="s">
        <v>148</v>
      </c>
      <c r="D65" s="40" t="s">
        <v>149</v>
      </c>
      <c r="E65" s="40" t="s">
        <v>69</v>
      </c>
      <c r="F65" s="41">
        <v>8</v>
      </c>
      <c r="G65" s="50"/>
      <c r="H65" s="51">
        <f t="shared" si="3"/>
        <v>0</v>
      </c>
    </row>
    <row r="66" spans="2:8" s="6" customFormat="1" ht="19.5" customHeight="1" thickBot="1">
      <c r="B66" s="47">
        <v>49</v>
      </c>
      <c r="C66" s="40" t="s">
        <v>87</v>
      </c>
      <c r="D66" s="40" t="s">
        <v>88</v>
      </c>
      <c r="E66" s="40" t="s">
        <v>69</v>
      </c>
      <c r="F66" s="41">
        <v>5</v>
      </c>
      <c r="G66" s="50"/>
      <c r="H66" s="51">
        <f t="shared" si="3"/>
        <v>0</v>
      </c>
    </row>
    <row r="67" spans="2:8" s="6" customFormat="1" ht="19.5" customHeight="1" thickBot="1">
      <c r="B67" s="47">
        <v>50</v>
      </c>
      <c r="C67" s="40" t="s">
        <v>112</v>
      </c>
      <c r="D67" s="40" t="s">
        <v>113</v>
      </c>
      <c r="E67" s="40" t="s">
        <v>69</v>
      </c>
      <c r="F67" s="41">
        <v>9</v>
      </c>
      <c r="G67" s="50"/>
      <c r="H67" s="51">
        <f t="shared" si="3"/>
        <v>0</v>
      </c>
    </row>
    <row r="68" spans="2:8" s="6" customFormat="1" ht="19.5" customHeight="1" thickBot="1">
      <c r="B68" s="30"/>
      <c r="C68" s="31"/>
      <c r="D68" s="31"/>
      <c r="E68" s="31"/>
      <c r="F68" s="32"/>
      <c r="G68" s="33"/>
      <c r="H68" s="33"/>
    </row>
    <row r="69" spans="2:8" s="6" customFormat="1" ht="19.5" customHeight="1" thickBot="1">
      <c r="B69" s="43"/>
      <c r="C69" s="44">
        <v>8</v>
      </c>
      <c r="D69" s="44" t="s">
        <v>30</v>
      </c>
      <c r="E69" s="44"/>
      <c r="F69" s="45"/>
      <c r="G69" s="46"/>
      <c r="H69" s="59">
        <f>SUM(H70:H95)</f>
        <v>0</v>
      </c>
    </row>
    <row r="70" spans="2:8" s="6" customFormat="1" ht="19.5" customHeight="1" thickBot="1">
      <c r="B70" s="69">
        <v>40</v>
      </c>
      <c r="C70" s="70"/>
      <c r="D70" s="70" t="s">
        <v>150</v>
      </c>
      <c r="E70" s="70" t="s">
        <v>89</v>
      </c>
      <c r="F70" s="71">
        <v>405</v>
      </c>
      <c r="G70" s="72"/>
      <c r="H70" s="62">
        <f aca="true" t="shared" si="4" ref="H70:H95">G70*F70</f>
        <v>0</v>
      </c>
    </row>
    <row r="71" spans="2:8" s="6" customFormat="1" ht="19.5" customHeight="1" thickBot="1">
      <c r="B71" s="47">
        <v>41</v>
      </c>
      <c r="C71" s="48"/>
      <c r="D71" s="48" t="s">
        <v>151</v>
      </c>
      <c r="E71" s="48" t="s">
        <v>89</v>
      </c>
      <c r="F71" s="49">
        <v>143</v>
      </c>
      <c r="G71" s="50"/>
      <c r="H71" s="51">
        <f>G71*F71</f>
        <v>0</v>
      </c>
    </row>
    <row r="72" spans="2:8" s="6" customFormat="1" ht="19.5" customHeight="1" thickBot="1">
      <c r="B72" s="76">
        <v>42</v>
      </c>
      <c r="C72" s="73"/>
      <c r="D72" s="73" t="s">
        <v>98</v>
      </c>
      <c r="E72" s="73" t="s">
        <v>69</v>
      </c>
      <c r="F72" s="74">
        <v>2</v>
      </c>
      <c r="G72" s="77"/>
      <c r="H72" s="63">
        <f t="shared" si="4"/>
        <v>0</v>
      </c>
    </row>
    <row r="73" spans="2:8" s="6" customFormat="1" ht="19.5" customHeight="1" thickBot="1">
      <c r="B73" s="69">
        <v>43</v>
      </c>
      <c r="C73" s="25"/>
      <c r="D73" s="48" t="s">
        <v>90</v>
      </c>
      <c r="E73" s="25" t="s">
        <v>69</v>
      </c>
      <c r="F73" s="26">
        <v>6</v>
      </c>
      <c r="G73" s="27"/>
      <c r="H73" s="28">
        <f t="shared" si="4"/>
        <v>0</v>
      </c>
    </row>
    <row r="74" spans="2:8" s="6" customFormat="1" ht="19.5" customHeight="1" thickBot="1">
      <c r="B74" s="47">
        <v>44</v>
      </c>
      <c r="C74" s="25"/>
      <c r="D74" s="48" t="s">
        <v>152</v>
      </c>
      <c r="E74" s="25" t="s">
        <v>69</v>
      </c>
      <c r="F74" s="26">
        <v>3</v>
      </c>
      <c r="G74" s="27"/>
      <c r="H74" s="28">
        <f aca="true" t="shared" si="5" ref="H74:H83">G74*F74</f>
        <v>0</v>
      </c>
    </row>
    <row r="75" spans="2:8" s="6" customFormat="1" ht="19.5" customHeight="1" thickBot="1">
      <c r="B75" s="76">
        <v>45</v>
      </c>
      <c r="C75" s="25"/>
      <c r="D75" s="48" t="s">
        <v>153</v>
      </c>
      <c r="E75" s="25" t="s">
        <v>69</v>
      </c>
      <c r="F75" s="26">
        <v>2</v>
      </c>
      <c r="G75" s="27"/>
      <c r="H75" s="28">
        <f t="shared" si="5"/>
        <v>0</v>
      </c>
    </row>
    <row r="76" spans="2:8" s="6" customFormat="1" ht="19.5" customHeight="1" thickBot="1">
      <c r="B76" s="69">
        <v>46</v>
      </c>
      <c r="C76" s="25"/>
      <c r="D76" s="48" t="s">
        <v>154</v>
      </c>
      <c r="E76" s="25" t="s">
        <v>69</v>
      </c>
      <c r="F76" s="26">
        <v>2</v>
      </c>
      <c r="G76" s="27"/>
      <c r="H76" s="28">
        <f t="shared" si="5"/>
        <v>0</v>
      </c>
    </row>
    <row r="77" spans="2:8" s="6" customFormat="1" ht="19.5" customHeight="1" thickBot="1">
      <c r="B77" s="47">
        <v>47</v>
      </c>
      <c r="C77" s="25"/>
      <c r="D77" s="48" t="s">
        <v>155</v>
      </c>
      <c r="E77" s="25" t="s">
        <v>69</v>
      </c>
      <c r="F77" s="26">
        <v>1</v>
      </c>
      <c r="G77" s="27"/>
      <c r="H77" s="28">
        <f t="shared" si="5"/>
        <v>0</v>
      </c>
    </row>
    <row r="78" spans="2:8" s="6" customFormat="1" ht="19.5" customHeight="1" thickBot="1">
      <c r="B78" s="76">
        <v>48</v>
      </c>
      <c r="C78" s="25"/>
      <c r="D78" s="48" t="s">
        <v>156</v>
      </c>
      <c r="E78" s="25" t="s">
        <v>69</v>
      </c>
      <c r="F78" s="26">
        <v>3</v>
      </c>
      <c r="G78" s="27"/>
      <c r="H78" s="28">
        <f t="shared" si="5"/>
        <v>0</v>
      </c>
    </row>
    <row r="79" spans="2:8" s="6" customFormat="1" ht="19.5" customHeight="1" thickBot="1">
      <c r="B79" s="69">
        <v>49</v>
      </c>
      <c r="C79" s="25"/>
      <c r="D79" s="48" t="s">
        <v>157</v>
      </c>
      <c r="E79" s="25" t="s">
        <v>69</v>
      </c>
      <c r="F79" s="26">
        <v>3</v>
      </c>
      <c r="G79" s="27"/>
      <c r="H79" s="28">
        <f t="shared" si="5"/>
        <v>0</v>
      </c>
    </row>
    <row r="80" spans="2:8" s="6" customFormat="1" ht="19.5" customHeight="1" thickBot="1">
      <c r="B80" s="47">
        <v>50</v>
      </c>
      <c r="C80" s="25"/>
      <c r="D80" s="48" t="s">
        <v>158</v>
      </c>
      <c r="E80" s="25" t="s">
        <v>69</v>
      </c>
      <c r="F80" s="26">
        <v>3</v>
      </c>
      <c r="G80" s="27"/>
      <c r="H80" s="28">
        <f t="shared" si="5"/>
        <v>0</v>
      </c>
    </row>
    <row r="81" spans="2:8" s="6" customFormat="1" ht="19.5" customHeight="1" thickBot="1">
      <c r="B81" s="76">
        <v>51</v>
      </c>
      <c r="C81" s="25"/>
      <c r="D81" s="48" t="s">
        <v>159</v>
      </c>
      <c r="E81" s="25" t="s">
        <v>69</v>
      </c>
      <c r="F81" s="26">
        <v>2</v>
      </c>
      <c r="G81" s="27"/>
      <c r="H81" s="28">
        <f t="shared" si="5"/>
        <v>0</v>
      </c>
    </row>
    <row r="82" spans="2:8" s="6" customFormat="1" ht="19.5" customHeight="1" thickBot="1">
      <c r="B82" s="69">
        <v>52</v>
      </c>
      <c r="C82" s="25"/>
      <c r="D82" s="48" t="s">
        <v>160</v>
      </c>
      <c r="E82" s="25" t="s">
        <v>69</v>
      </c>
      <c r="F82" s="26">
        <v>2</v>
      </c>
      <c r="G82" s="27"/>
      <c r="H82" s="28">
        <f t="shared" si="5"/>
        <v>0</v>
      </c>
    </row>
    <row r="83" spans="2:8" s="6" customFormat="1" ht="19.5" customHeight="1" thickBot="1">
      <c r="B83" s="47">
        <v>53</v>
      </c>
      <c r="C83" s="25"/>
      <c r="D83" s="48" t="s">
        <v>161</v>
      </c>
      <c r="E83" s="25" t="s">
        <v>69</v>
      </c>
      <c r="F83" s="26">
        <v>2</v>
      </c>
      <c r="G83" s="27"/>
      <c r="H83" s="28">
        <f t="shared" si="5"/>
        <v>0</v>
      </c>
    </row>
    <row r="84" spans="2:8" s="6" customFormat="1" ht="19.5" customHeight="1" thickBot="1">
      <c r="B84" s="76">
        <v>54</v>
      </c>
      <c r="C84" s="25"/>
      <c r="D84" s="25" t="s">
        <v>99</v>
      </c>
      <c r="E84" s="25" t="s">
        <v>69</v>
      </c>
      <c r="F84" s="26">
        <v>8</v>
      </c>
      <c r="G84" s="27"/>
      <c r="H84" s="28">
        <f t="shared" si="4"/>
        <v>0</v>
      </c>
    </row>
    <row r="85" spans="2:8" s="6" customFormat="1" ht="19.5" customHeight="1" thickBot="1">
      <c r="B85" s="69">
        <v>55</v>
      </c>
      <c r="C85" s="65"/>
      <c r="D85" s="25" t="s">
        <v>162</v>
      </c>
      <c r="E85" s="25" t="s">
        <v>69</v>
      </c>
      <c r="F85" s="66">
        <v>6</v>
      </c>
      <c r="G85" s="67"/>
      <c r="H85" s="64">
        <f t="shared" si="4"/>
        <v>0</v>
      </c>
    </row>
    <row r="86" spans="2:8" s="6" customFormat="1" ht="19.5" customHeight="1" thickBot="1">
      <c r="B86" s="47">
        <v>56</v>
      </c>
      <c r="C86" s="65"/>
      <c r="D86" s="65" t="s">
        <v>163</v>
      </c>
      <c r="E86" s="65" t="s">
        <v>69</v>
      </c>
      <c r="F86" s="66">
        <v>1</v>
      </c>
      <c r="G86" s="67"/>
      <c r="H86" s="64">
        <f t="shared" si="4"/>
        <v>0</v>
      </c>
    </row>
    <row r="87" spans="2:8" s="6" customFormat="1" ht="19.5" customHeight="1" thickBot="1">
      <c r="B87" s="76">
        <v>57</v>
      </c>
      <c r="C87" s="65"/>
      <c r="D87" s="65" t="s">
        <v>164</v>
      </c>
      <c r="E87" s="65" t="s">
        <v>69</v>
      </c>
      <c r="F87" s="66">
        <v>4</v>
      </c>
      <c r="G87" s="67"/>
      <c r="H87" s="64">
        <f t="shared" si="4"/>
        <v>0</v>
      </c>
    </row>
    <row r="88" spans="2:8" s="6" customFormat="1" ht="19.5" customHeight="1" thickBot="1">
      <c r="B88" s="69">
        <v>58</v>
      </c>
      <c r="C88" s="65"/>
      <c r="D88" s="65" t="s">
        <v>165</v>
      </c>
      <c r="E88" s="65" t="s">
        <v>69</v>
      </c>
      <c r="F88" s="66">
        <v>2</v>
      </c>
      <c r="G88" s="67"/>
      <c r="H88" s="64">
        <f t="shared" si="4"/>
        <v>0</v>
      </c>
    </row>
    <row r="89" spans="2:8" s="6" customFormat="1" ht="19.5" customHeight="1" thickBot="1">
      <c r="B89" s="47">
        <v>59</v>
      </c>
      <c r="C89" s="65"/>
      <c r="D89" s="65" t="s">
        <v>166</v>
      </c>
      <c r="E89" s="65" t="s">
        <v>69</v>
      </c>
      <c r="F89" s="66">
        <v>2</v>
      </c>
      <c r="G89" s="67"/>
      <c r="H89" s="64">
        <f t="shared" si="4"/>
        <v>0</v>
      </c>
    </row>
    <row r="90" spans="2:8" s="6" customFormat="1" ht="19.5" customHeight="1" thickBot="1">
      <c r="B90" s="76">
        <v>60</v>
      </c>
      <c r="C90" s="25"/>
      <c r="D90" s="25" t="s">
        <v>114</v>
      </c>
      <c r="E90" s="25" t="s">
        <v>69</v>
      </c>
      <c r="F90" s="26">
        <v>15</v>
      </c>
      <c r="G90" s="27"/>
      <c r="H90" s="28">
        <f>G90*F90</f>
        <v>0</v>
      </c>
    </row>
    <row r="91" spans="2:8" s="6" customFormat="1" ht="19.5" customHeight="1" thickBot="1">
      <c r="B91" s="69">
        <v>61</v>
      </c>
      <c r="C91" s="65"/>
      <c r="D91" s="65" t="s">
        <v>167</v>
      </c>
      <c r="E91" s="65" t="s">
        <v>69</v>
      </c>
      <c r="F91" s="66">
        <v>8</v>
      </c>
      <c r="G91" s="67"/>
      <c r="H91" s="64">
        <f>G91*F91</f>
        <v>0</v>
      </c>
    </row>
    <row r="92" spans="2:8" s="6" customFormat="1" ht="19.5" customHeight="1" thickBot="1">
      <c r="B92" s="47">
        <v>62</v>
      </c>
      <c r="C92" s="73"/>
      <c r="D92" s="73" t="s">
        <v>91</v>
      </c>
      <c r="E92" s="73" t="s">
        <v>92</v>
      </c>
      <c r="F92" s="74">
        <v>5</v>
      </c>
      <c r="G92" s="75"/>
      <c r="H92" s="63">
        <f t="shared" si="4"/>
        <v>0</v>
      </c>
    </row>
    <row r="93" spans="2:8" s="6" customFormat="1" ht="19.5" customHeight="1" thickBot="1">
      <c r="B93" s="76">
        <v>63</v>
      </c>
      <c r="C93" s="48"/>
      <c r="D93" s="48" t="s">
        <v>93</v>
      </c>
      <c r="E93" s="48" t="s">
        <v>69</v>
      </c>
      <c r="F93" s="49">
        <v>23</v>
      </c>
      <c r="G93" s="50"/>
      <c r="H93" s="51">
        <f t="shared" si="4"/>
        <v>0</v>
      </c>
    </row>
    <row r="94" spans="2:8" s="6" customFormat="1" ht="19.5" customHeight="1" thickBot="1">
      <c r="B94" s="69">
        <v>64</v>
      </c>
      <c r="C94" s="73"/>
      <c r="D94" s="73" t="s">
        <v>94</v>
      </c>
      <c r="E94" s="73" t="s">
        <v>69</v>
      </c>
      <c r="F94" s="74">
        <v>23</v>
      </c>
      <c r="G94" s="75"/>
      <c r="H94" s="63">
        <f t="shared" si="4"/>
        <v>0</v>
      </c>
    </row>
    <row r="95" spans="2:8" s="6" customFormat="1" ht="19.5" customHeight="1" thickBot="1">
      <c r="B95" s="47">
        <v>65</v>
      </c>
      <c r="C95" s="48"/>
      <c r="D95" s="48" t="s">
        <v>95</v>
      </c>
      <c r="E95" s="48" t="s">
        <v>69</v>
      </c>
      <c r="F95" s="49">
        <v>5</v>
      </c>
      <c r="G95" s="50"/>
      <c r="H95" s="51">
        <f t="shared" si="4"/>
        <v>0</v>
      </c>
    </row>
    <row r="96" spans="2:8" s="6" customFormat="1" ht="19.5" customHeight="1" thickBot="1">
      <c r="B96" s="30"/>
      <c r="C96" s="31"/>
      <c r="D96" s="31"/>
      <c r="E96" s="31"/>
      <c r="F96" s="32"/>
      <c r="G96" s="33"/>
      <c r="H96" s="33"/>
    </row>
    <row r="97" spans="2:8" s="6" customFormat="1" ht="19.5" customHeight="1" thickBot="1">
      <c r="B97" s="43"/>
      <c r="C97" s="44">
        <v>9</v>
      </c>
      <c r="D97" s="44" t="s">
        <v>31</v>
      </c>
      <c r="E97" s="44"/>
      <c r="F97" s="45"/>
      <c r="G97" s="46"/>
      <c r="H97" s="59">
        <f>H98</f>
        <v>0</v>
      </c>
    </row>
    <row r="98" spans="2:8" s="6" customFormat="1" ht="19.5" customHeight="1" thickBot="1">
      <c r="B98" s="47">
        <v>66</v>
      </c>
      <c r="C98" s="48" t="s">
        <v>96</v>
      </c>
      <c r="D98" s="48" t="s">
        <v>97</v>
      </c>
      <c r="E98" s="48" t="s">
        <v>24</v>
      </c>
      <c r="F98" s="49">
        <v>190</v>
      </c>
      <c r="G98" s="50"/>
      <c r="H98" s="51">
        <f>G98*F98</f>
        <v>0</v>
      </c>
    </row>
    <row r="99" spans="2:8" s="6" customFormat="1" ht="13.5" customHeight="1">
      <c r="B99" s="30"/>
      <c r="C99" s="31"/>
      <c r="D99" s="31"/>
      <c r="E99" s="31"/>
      <c r="F99" s="32"/>
      <c r="G99" s="33"/>
      <c r="H99" s="33"/>
    </row>
    <row r="100" spans="2:8" s="6" customFormat="1" ht="21" customHeight="1">
      <c r="B100" s="11"/>
      <c r="C100" s="12"/>
      <c r="D100" s="13" t="s">
        <v>17</v>
      </c>
      <c r="E100" s="13"/>
      <c r="F100" s="14"/>
      <c r="G100" s="15"/>
      <c r="H100" s="23">
        <f>H97+H69+H47+H39+H34+H11</f>
        <v>0</v>
      </c>
    </row>
    <row r="101" spans="4:8" ht="12" customHeight="1">
      <c r="D101" s="16"/>
      <c r="E101" s="16"/>
      <c r="F101" s="17"/>
      <c r="G101" s="18"/>
      <c r="H101" s="18"/>
    </row>
    <row r="102" spans="4:8" ht="12" customHeight="1">
      <c r="D102" s="19" t="s">
        <v>21</v>
      </c>
      <c r="E102" s="16"/>
      <c r="F102" s="17"/>
      <c r="G102" s="18"/>
      <c r="H102" s="24">
        <f>H100*0.21</f>
        <v>0</v>
      </c>
    </row>
    <row r="103" spans="4:8" ht="12" customHeight="1">
      <c r="D103" s="16"/>
      <c r="E103" s="16"/>
      <c r="F103" s="17"/>
      <c r="G103" s="18"/>
      <c r="H103" s="18"/>
    </row>
    <row r="104" spans="4:8" ht="12" customHeight="1">
      <c r="D104" s="16" t="s">
        <v>22</v>
      </c>
      <c r="E104" s="16"/>
      <c r="F104" s="17"/>
      <c r="G104" s="18"/>
      <c r="H104" s="18">
        <f>H102+H100</f>
        <v>0</v>
      </c>
    </row>
    <row r="105" spans="4:8" ht="12" customHeight="1">
      <c r="D105" s="20"/>
      <c r="E105" s="20"/>
      <c r="F105" s="21"/>
      <c r="G105" s="22"/>
      <c r="H105" s="22"/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Honéger</dc:creator>
  <cp:keywords/>
  <dc:description/>
  <cp:lastModifiedBy>matrika-u</cp:lastModifiedBy>
  <cp:lastPrinted>2013-05-07T04:18:21Z</cp:lastPrinted>
  <dcterms:created xsi:type="dcterms:W3CDTF">2011-04-26T04:21:57Z</dcterms:created>
  <dcterms:modified xsi:type="dcterms:W3CDTF">2022-02-10T08:19:12Z</dcterms:modified>
  <cp:category/>
  <cp:version/>
  <cp:contentType/>
  <cp:contentStatus/>
</cp:coreProperties>
</file>